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66925"/>
  <mc:AlternateContent xmlns:mc="http://schemas.openxmlformats.org/markup-compatibility/2006">
    <mc:Choice Requires="x15">
      <x15ac:absPath xmlns:x15ac="http://schemas.microsoft.com/office/spreadsheetml/2010/11/ac" url="https://salakommun.sharepoint.com/sites/PRJ-ProjektgruppSala400r/Delade dokument/Marknadsföring (extern kommunikation)/Media/"/>
    </mc:Choice>
  </mc:AlternateContent>
  <xr:revisionPtr revIDLastSave="13" documentId="13_ncr:1_{A36C48C7-7AF9-9D44-B7FA-1F37CC33180D}" xr6:coauthVersionLast="47" xr6:coauthVersionMax="47" xr10:uidLastSave="{7B713161-36D6-4B64-837D-0ED840436891}"/>
  <bookViews>
    <workbookView xWindow="-28920" yWindow="-75" windowWidth="29040" windowHeight="15720" xr2:uid="{00000000-000D-0000-FFFF-FFFF00000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9" i="1" l="1"/>
  <c r="E340" i="1"/>
  <c r="E341" i="1"/>
  <c r="C269" i="1" l="1"/>
  <c r="C186" i="1"/>
  <c r="C61" i="1"/>
  <c r="C37" i="1"/>
  <c r="D313" i="1"/>
  <c r="E313" i="1" s="1"/>
  <c r="D312" i="1"/>
  <c r="E312" i="1" s="1"/>
  <c r="C302" i="1"/>
  <c r="C170" i="1"/>
  <c r="C342" i="1" s="1"/>
  <c r="C166" i="1"/>
  <c r="C152" i="1"/>
  <c r="C174" i="1"/>
  <c r="C196" i="1"/>
  <c r="C208" i="1"/>
  <c r="C211" i="1"/>
  <c r="C306" i="1"/>
  <c r="C305" i="1"/>
  <c r="C304" i="1"/>
  <c r="C310" i="1"/>
  <c r="D317" i="1"/>
  <c r="E317" i="1" s="1"/>
  <c r="D311" i="1"/>
  <c r="E311" i="1" s="1"/>
  <c r="D308" i="1"/>
  <c r="E308" i="1" s="1"/>
  <c r="D296" i="1"/>
  <c r="E296" i="1" s="1"/>
  <c r="D295" i="1"/>
  <c r="E295" i="1" s="1"/>
  <c r="D294" i="1"/>
  <c r="E294" i="1" s="1"/>
  <c r="D269" i="1"/>
  <c r="E269" i="1" s="1"/>
  <c r="D267" i="1"/>
  <c r="E267" i="1" s="1"/>
  <c r="D266" i="1"/>
  <c r="E266" i="1" s="1"/>
  <c r="D265" i="1"/>
  <c r="E265" i="1" s="1"/>
  <c r="D186" i="1"/>
  <c r="E186" i="1" s="1"/>
  <c r="D164" i="1"/>
  <c r="E164" i="1" s="1"/>
  <c r="D132" i="1"/>
  <c r="E132" i="1" s="1"/>
  <c r="D88" i="1"/>
  <c r="E88" i="1" s="1"/>
  <c r="D61" i="1"/>
  <c r="E61" i="1" s="1"/>
  <c r="D57" i="1"/>
  <c r="E57" i="1" s="1"/>
  <c r="D50" i="1"/>
  <c r="E50" i="1" s="1"/>
  <c r="D49" i="1"/>
  <c r="E49" i="1" s="1"/>
  <c r="D37" i="1"/>
  <c r="D7" i="1"/>
  <c r="E7" i="1" s="1"/>
  <c r="D8" i="1"/>
  <c r="E8" i="1" s="1"/>
  <c r="D9" i="1"/>
  <c r="E9" i="1" s="1"/>
  <c r="D10" i="1"/>
  <c r="E10" i="1" s="1"/>
  <c r="D11" i="1"/>
  <c r="E11" i="1" s="1"/>
  <c r="D12" i="1"/>
  <c r="E12" i="1" s="1"/>
  <c r="D13" i="1"/>
  <c r="E13" i="1" s="1"/>
  <c r="D14" i="1"/>
  <c r="E14" i="1" s="1"/>
  <c r="D15" i="1"/>
  <c r="E15" i="1" s="1"/>
  <c r="D16" i="1"/>
  <c r="E16" i="1" s="1"/>
  <c r="D17" i="1"/>
  <c r="E17" i="1" s="1"/>
  <c r="D18" i="1"/>
  <c r="E18" i="1" s="1"/>
  <c r="D19" i="1"/>
  <c r="E19" i="1" s="1"/>
  <c r="D20" i="1"/>
  <c r="E20" i="1" s="1"/>
  <c r="D21" i="1"/>
  <c r="E21" i="1" s="1"/>
  <c r="D22" i="1"/>
  <c r="E22" i="1" s="1"/>
  <c r="D23" i="1"/>
  <c r="E23" i="1" s="1"/>
  <c r="D24" i="1"/>
  <c r="E24" i="1" s="1"/>
  <c r="D25" i="1"/>
  <c r="E25" i="1" s="1"/>
  <c r="D26" i="1"/>
  <c r="E26" i="1" s="1"/>
  <c r="D27" i="1"/>
  <c r="E27" i="1" s="1"/>
  <c r="D28" i="1"/>
  <c r="E28" i="1" s="1"/>
  <c r="D29" i="1"/>
  <c r="E29" i="1" s="1"/>
  <c r="D30" i="1"/>
  <c r="E30" i="1" s="1"/>
  <c r="D31" i="1"/>
  <c r="E31" i="1" s="1"/>
  <c r="D32" i="1"/>
  <c r="E32" i="1" s="1"/>
  <c r="D33" i="1"/>
  <c r="E33" i="1" s="1"/>
  <c r="D34" i="1"/>
  <c r="E34" i="1" s="1"/>
  <c r="D35" i="1"/>
  <c r="E35" i="1" s="1"/>
  <c r="D36" i="1"/>
  <c r="E36" i="1" s="1"/>
  <c r="D38" i="1"/>
  <c r="E38" i="1" s="1"/>
  <c r="D39" i="1"/>
  <c r="E39" i="1" s="1"/>
  <c r="D40" i="1"/>
  <c r="E40" i="1" s="1"/>
  <c r="D41" i="1"/>
  <c r="E41" i="1" s="1"/>
  <c r="D42" i="1"/>
  <c r="E42" i="1" s="1"/>
  <c r="D43" i="1"/>
  <c r="E43" i="1" s="1"/>
  <c r="D44" i="1"/>
  <c r="E44" i="1" s="1"/>
  <c r="D45" i="1"/>
  <c r="E45" i="1" s="1"/>
  <c r="D46" i="1"/>
  <c r="E46" i="1" s="1"/>
  <c r="D47" i="1"/>
  <c r="E47" i="1" s="1"/>
  <c r="D48" i="1"/>
  <c r="E48" i="1" s="1"/>
  <c r="D51" i="1"/>
  <c r="E51" i="1" s="1"/>
  <c r="D52" i="1"/>
  <c r="E52" i="1" s="1"/>
  <c r="D53" i="1"/>
  <c r="E53" i="1" s="1"/>
  <c r="D54" i="1"/>
  <c r="E54" i="1" s="1"/>
  <c r="D55" i="1"/>
  <c r="E55" i="1" s="1"/>
  <c r="D56" i="1"/>
  <c r="E56" i="1" s="1"/>
  <c r="D58" i="1"/>
  <c r="E58" i="1" s="1"/>
  <c r="D59" i="1"/>
  <c r="E59" i="1" s="1"/>
  <c r="D60" i="1"/>
  <c r="E60" i="1" s="1"/>
  <c r="D62" i="1"/>
  <c r="E62" i="1" s="1"/>
  <c r="D63" i="1"/>
  <c r="E63" i="1" s="1"/>
  <c r="D64" i="1"/>
  <c r="E64" i="1" s="1"/>
  <c r="D65" i="1"/>
  <c r="E65" i="1" s="1"/>
  <c r="D66" i="1"/>
  <c r="E66" i="1" s="1"/>
  <c r="D67" i="1"/>
  <c r="E67" i="1" s="1"/>
  <c r="D68" i="1"/>
  <c r="E68" i="1" s="1"/>
  <c r="D69" i="1"/>
  <c r="E69" i="1" s="1"/>
  <c r="D70" i="1"/>
  <c r="E70" i="1" s="1"/>
  <c r="D71" i="1"/>
  <c r="E71" i="1" s="1"/>
  <c r="D72" i="1"/>
  <c r="E72" i="1" s="1"/>
  <c r="D73" i="1"/>
  <c r="E73" i="1" s="1"/>
  <c r="D74" i="1"/>
  <c r="E74" i="1" s="1"/>
  <c r="D75" i="1"/>
  <c r="E75" i="1" s="1"/>
  <c r="D76" i="1"/>
  <c r="E76" i="1" s="1"/>
  <c r="D77" i="1"/>
  <c r="E77" i="1" s="1"/>
  <c r="D78" i="1"/>
  <c r="E78" i="1" s="1"/>
  <c r="D79" i="1"/>
  <c r="E79" i="1" s="1"/>
  <c r="D80" i="1"/>
  <c r="E80" i="1" s="1"/>
  <c r="D81" i="1"/>
  <c r="E81" i="1" s="1"/>
  <c r="D82" i="1"/>
  <c r="E82" i="1" s="1"/>
  <c r="D83" i="1"/>
  <c r="E83" i="1" s="1"/>
  <c r="D84" i="1"/>
  <c r="E84" i="1" s="1"/>
  <c r="D85" i="1"/>
  <c r="E85" i="1" s="1"/>
  <c r="D86" i="1"/>
  <c r="E86" i="1" s="1"/>
  <c r="D87" i="1"/>
  <c r="E87" i="1" s="1"/>
  <c r="D89" i="1"/>
  <c r="E89" i="1" s="1"/>
  <c r="D90" i="1"/>
  <c r="E90" i="1" s="1"/>
  <c r="D91" i="1"/>
  <c r="E91" i="1" s="1"/>
  <c r="D92" i="1"/>
  <c r="E92" i="1" s="1"/>
  <c r="D93" i="1"/>
  <c r="E93" i="1" s="1"/>
  <c r="D94" i="1"/>
  <c r="E94" i="1" s="1"/>
  <c r="D95" i="1"/>
  <c r="E95" i="1" s="1"/>
  <c r="D96" i="1"/>
  <c r="E96" i="1" s="1"/>
  <c r="D97" i="1"/>
  <c r="E97" i="1" s="1"/>
  <c r="D98" i="1"/>
  <c r="E98" i="1" s="1"/>
  <c r="D99" i="1"/>
  <c r="E99" i="1" s="1"/>
  <c r="D100" i="1"/>
  <c r="E100" i="1" s="1"/>
  <c r="D101" i="1"/>
  <c r="E101" i="1" s="1"/>
  <c r="D102" i="1"/>
  <c r="E102" i="1" s="1"/>
  <c r="D103" i="1"/>
  <c r="E103" i="1" s="1"/>
  <c r="D104" i="1"/>
  <c r="E104" i="1" s="1"/>
  <c r="D105" i="1"/>
  <c r="E105" i="1" s="1"/>
  <c r="D106" i="1"/>
  <c r="E106" i="1" s="1"/>
  <c r="D107" i="1"/>
  <c r="E107" i="1" s="1"/>
  <c r="D108" i="1"/>
  <c r="E108" i="1" s="1"/>
  <c r="D109" i="1"/>
  <c r="E109" i="1" s="1"/>
  <c r="D110" i="1"/>
  <c r="E110" i="1" s="1"/>
  <c r="D111" i="1"/>
  <c r="E111" i="1" s="1"/>
  <c r="D112" i="1"/>
  <c r="E112" i="1" s="1"/>
  <c r="D113" i="1"/>
  <c r="E113" i="1" s="1"/>
  <c r="D114" i="1"/>
  <c r="E114" i="1" s="1"/>
  <c r="D115" i="1"/>
  <c r="E115" i="1" s="1"/>
  <c r="D116" i="1"/>
  <c r="E116" i="1" s="1"/>
  <c r="D117" i="1"/>
  <c r="E117" i="1" s="1"/>
  <c r="D118" i="1"/>
  <c r="E118" i="1" s="1"/>
  <c r="D119" i="1"/>
  <c r="E119" i="1" s="1"/>
  <c r="D120" i="1"/>
  <c r="E120" i="1" s="1"/>
  <c r="D121" i="1"/>
  <c r="E121" i="1" s="1"/>
  <c r="D122" i="1"/>
  <c r="E122" i="1" s="1"/>
  <c r="D123" i="1"/>
  <c r="E123" i="1" s="1"/>
  <c r="D124" i="1"/>
  <c r="E124" i="1" s="1"/>
  <c r="D125" i="1"/>
  <c r="E125" i="1" s="1"/>
  <c r="D126" i="1"/>
  <c r="E126" i="1" s="1"/>
  <c r="D127" i="1"/>
  <c r="E127" i="1" s="1"/>
  <c r="D128" i="1"/>
  <c r="E128" i="1" s="1"/>
  <c r="D129" i="1"/>
  <c r="E129" i="1" s="1"/>
  <c r="D130" i="1"/>
  <c r="E130" i="1" s="1"/>
  <c r="D131" i="1"/>
  <c r="E131" i="1" s="1"/>
  <c r="D133" i="1"/>
  <c r="E133" i="1" s="1"/>
  <c r="D134" i="1"/>
  <c r="E134" i="1" s="1"/>
  <c r="D135" i="1"/>
  <c r="E135" i="1" s="1"/>
  <c r="D136" i="1"/>
  <c r="E136" i="1" s="1"/>
  <c r="D137" i="1"/>
  <c r="E137" i="1" s="1"/>
  <c r="D138" i="1"/>
  <c r="E138" i="1" s="1"/>
  <c r="D139" i="1"/>
  <c r="E139" i="1" s="1"/>
  <c r="D140" i="1"/>
  <c r="E140" i="1" s="1"/>
  <c r="D141" i="1"/>
  <c r="E141" i="1" s="1"/>
  <c r="D142" i="1"/>
  <c r="E142" i="1" s="1"/>
  <c r="D143" i="1"/>
  <c r="E143" i="1" s="1"/>
  <c r="D144" i="1"/>
  <c r="E144" i="1" s="1"/>
  <c r="D145" i="1"/>
  <c r="E145" i="1" s="1"/>
  <c r="D146" i="1"/>
  <c r="E146" i="1" s="1"/>
  <c r="D147" i="1"/>
  <c r="E147" i="1" s="1"/>
  <c r="D148" i="1"/>
  <c r="E148" i="1" s="1"/>
  <c r="D149" i="1"/>
  <c r="E149" i="1" s="1"/>
  <c r="D150" i="1"/>
  <c r="E150" i="1" s="1"/>
  <c r="D151" i="1"/>
  <c r="E151" i="1" s="1"/>
  <c r="D152" i="1"/>
  <c r="E152" i="1" s="1"/>
  <c r="D153" i="1"/>
  <c r="E153" i="1" s="1"/>
  <c r="D154" i="1"/>
  <c r="E154" i="1" s="1"/>
  <c r="D155" i="1"/>
  <c r="E155" i="1" s="1"/>
  <c r="D156" i="1"/>
  <c r="E156" i="1" s="1"/>
  <c r="D157" i="1"/>
  <c r="E157" i="1" s="1"/>
  <c r="D158" i="1"/>
  <c r="E158" i="1" s="1"/>
  <c r="D159" i="1"/>
  <c r="E159" i="1" s="1"/>
  <c r="D160" i="1"/>
  <c r="E160" i="1" s="1"/>
  <c r="D161" i="1"/>
  <c r="E161" i="1" s="1"/>
  <c r="D162" i="1"/>
  <c r="E162" i="1" s="1"/>
  <c r="D163" i="1"/>
  <c r="E163" i="1" s="1"/>
  <c r="D165" i="1"/>
  <c r="E165" i="1" s="1"/>
  <c r="D166" i="1"/>
  <c r="D167" i="1"/>
  <c r="E167" i="1" s="1"/>
  <c r="D168" i="1"/>
  <c r="E168" i="1" s="1"/>
  <c r="D169" i="1"/>
  <c r="E169" i="1" s="1"/>
  <c r="D170" i="1"/>
  <c r="D171" i="1"/>
  <c r="E171" i="1" s="1"/>
  <c r="D172" i="1"/>
  <c r="E172" i="1" s="1"/>
  <c r="D173" i="1"/>
  <c r="E173" i="1" s="1"/>
  <c r="D174" i="1"/>
  <c r="E174" i="1" s="1"/>
  <c r="D175" i="1"/>
  <c r="E175" i="1" s="1"/>
  <c r="D176" i="1"/>
  <c r="E176" i="1" s="1"/>
  <c r="D177" i="1"/>
  <c r="E177" i="1" s="1"/>
  <c r="D178" i="1"/>
  <c r="E178" i="1" s="1"/>
  <c r="D179" i="1"/>
  <c r="E179" i="1" s="1"/>
  <c r="D180" i="1"/>
  <c r="E180" i="1" s="1"/>
  <c r="D181" i="1"/>
  <c r="E181" i="1" s="1"/>
  <c r="D182" i="1"/>
  <c r="E182" i="1" s="1"/>
  <c r="D183" i="1"/>
  <c r="E183" i="1" s="1"/>
  <c r="D184" i="1"/>
  <c r="E184" i="1" s="1"/>
  <c r="D185" i="1"/>
  <c r="E185" i="1" s="1"/>
  <c r="D187" i="1"/>
  <c r="E187" i="1" s="1"/>
  <c r="D188" i="1"/>
  <c r="E188" i="1" s="1"/>
  <c r="D189" i="1"/>
  <c r="E189" i="1" s="1"/>
  <c r="D190" i="1"/>
  <c r="E190" i="1" s="1"/>
  <c r="D191" i="1"/>
  <c r="E191" i="1" s="1"/>
  <c r="D192" i="1"/>
  <c r="E192" i="1" s="1"/>
  <c r="D193" i="1"/>
  <c r="E193" i="1" s="1"/>
  <c r="D194" i="1"/>
  <c r="E194" i="1" s="1"/>
  <c r="D195" i="1"/>
  <c r="E195" i="1" s="1"/>
  <c r="D196" i="1"/>
  <c r="D197" i="1"/>
  <c r="E197" i="1" s="1"/>
  <c r="D198" i="1"/>
  <c r="E198" i="1" s="1"/>
  <c r="D199" i="1"/>
  <c r="E199" i="1" s="1"/>
  <c r="D200" i="1"/>
  <c r="E200" i="1" s="1"/>
  <c r="D201" i="1"/>
  <c r="E201" i="1" s="1"/>
  <c r="D202" i="1"/>
  <c r="E202" i="1" s="1"/>
  <c r="D203" i="1"/>
  <c r="E203" i="1" s="1"/>
  <c r="D204" i="1"/>
  <c r="E204" i="1" s="1"/>
  <c r="D205" i="1"/>
  <c r="E205" i="1" s="1"/>
  <c r="D206" i="1"/>
  <c r="E206" i="1" s="1"/>
  <c r="D207" i="1"/>
  <c r="E207" i="1" s="1"/>
  <c r="D208" i="1"/>
  <c r="D209" i="1"/>
  <c r="E209" i="1" s="1"/>
  <c r="D210" i="1"/>
  <c r="E210" i="1" s="1"/>
  <c r="D211" i="1"/>
  <c r="D212" i="1"/>
  <c r="E212" i="1" s="1"/>
  <c r="D213" i="1"/>
  <c r="E213" i="1" s="1"/>
  <c r="D214" i="1"/>
  <c r="E214" i="1" s="1"/>
  <c r="D215" i="1"/>
  <c r="E215" i="1" s="1"/>
  <c r="D216" i="1"/>
  <c r="E216" i="1" s="1"/>
  <c r="D217" i="1"/>
  <c r="E217" i="1" s="1"/>
  <c r="D218" i="1"/>
  <c r="E218" i="1" s="1"/>
  <c r="D219" i="1"/>
  <c r="E219" i="1" s="1"/>
  <c r="D220" i="1"/>
  <c r="E220" i="1" s="1"/>
  <c r="D221" i="1"/>
  <c r="E221" i="1" s="1"/>
  <c r="D222" i="1"/>
  <c r="E222" i="1" s="1"/>
  <c r="D223" i="1"/>
  <c r="E223" i="1" s="1"/>
  <c r="D224" i="1"/>
  <c r="E224" i="1" s="1"/>
  <c r="D225" i="1"/>
  <c r="E225" i="1" s="1"/>
  <c r="D226" i="1"/>
  <c r="E226" i="1" s="1"/>
  <c r="D227" i="1"/>
  <c r="E227" i="1" s="1"/>
  <c r="D228" i="1"/>
  <c r="E228" i="1" s="1"/>
  <c r="D229" i="1"/>
  <c r="E229" i="1" s="1"/>
  <c r="D230" i="1"/>
  <c r="E230" i="1" s="1"/>
  <c r="D231" i="1"/>
  <c r="E231" i="1" s="1"/>
  <c r="D232" i="1"/>
  <c r="E232" i="1" s="1"/>
  <c r="D233" i="1"/>
  <c r="E233" i="1" s="1"/>
  <c r="D234" i="1"/>
  <c r="E234" i="1" s="1"/>
  <c r="D235" i="1"/>
  <c r="E235" i="1" s="1"/>
  <c r="D236" i="1"/>
  <c r="E236" i="1" s="1"/>
  <c r="D237" i="1"/>
  <c r="E237" i="1" s="1"/>
  <c r="D238" i="1"/>
  <c r="E238" i="1" s="1"/>
  <c r="D239" i="1"/>
  <c r="E239" i="1" s="1"/>
  <c r="D240" i="1"/>
  <c r="E240" i="1" s="1"/>
  <c r="D241" i="1"/>
  <c r="E241" i="1" s="1"/>
  <c r="D242" i="1"/>
  <c r="E242" i="1" s="1"/>
  <c r="D243" i="1"/>
  <c r="E243" i="1" s="1"/>
  <c r="D244" i="1"/>
  <c r="E244" i="1" s="1"/>
  <c r="D245" i="1"/>
  <c r="E245" i="1" s="1"/>
  <c r="D246" i="1"/>
  <c r="E246" i="1" s="1"/>
  <c r="D247" i="1"/>
  <c r="E247" i="1" s="1"/>
  <c r="D248" i="1"/>
  <c r="E248" i="1" s="1"/>
  <c r="D249" i="1"/>
  <c r="E249" i="1" s="1"/>
  <c r="D250" i="1"/>
  <c r="E250" i="1" s="1"/>
  <c r="D251" i="1"/>
  <c r="E251" i="1" s="1"/>
  <c r="D252" i="1"/>
  <c r="E252" i="1" s="1"/>
  <c r="D253" i="1"/>
  <c r="E253" i="1" s="1"/>
  <c r="D254" i="1"/>
  <c r="E254" i="1" s="1"/>
  <c r="D255" i="1"/>
  <c r="E255" i="1" s="1"/>
  <c r="D256" i="1"/>
  <c r="E256" i="1" s="1"/>
  <c r="D257" i="1"/>
  <c r="E257" i="1" s="1"/>
  <c r="D258" i="1"/>
  <c r="E258" i="1" s="1"/>
  <c r="D259" i="1"/>
  <c r="E259" i="1" s="1"/>
  <c r="D260" i="1"/>
  <c r="E260" i="1" s="1"/>
  <c r="D261" i="1"/>
  <c r="E261" i="1" s="1"/>
  <c r="D262" i="1"/>
  <c r="E262" i="1" s="1"/>
  <c r="D263" i="1"/>
  <c r="E263" i="1" s="1"/>
  <c r="D264" i="1"/>
  <c r="E264" i="1" s="1"/>
  <c r="D268" i="1"/>
  <c r="E268" i="1" s="1"/>
  <c r="D270" i="1"/>
  <c r="E270" i="1" s="1"/>
  <c r="D271" i="1"/>
  <c r="E271" i="1" s="1"/>
  <c r="D272" i="1"/>
  <c r="E272" i="1" s="1"/>
  <c r="D273" i="1"/>
  <c r="E273" i="1" s="1"/>
  <c r="D274" i="1"/>
  <c r="E274" i="1" s="1"/>
  <c r="D275" i="1"/>
  <c r="E275" i="1" s="1"/>
  <c r="D276" i="1"/>
  <c r="E276" i="1" s="1"/>
  <c r="D277" i="1"/>
  <c r="E277" i="1" s="1"/>
  <c r="D278" i="1"/>
  <c r="E278" i="1" s="1"/>
  <c r="D279" i="1"/>
  <c r="E279" i="1" s="1"/>
  <c r="D280" i="1"/>
  <c r="E280" i="1" s="1"/>
  <c r="D281" i="1"/>
  <c r="E281" i="1" s="1"/>
  <c r="D282" i="1"/>
  <c r="E282" i="1" s="1"/>
  <c r="D283" i="1"/>
  <c r="E283" i="1" s="1"/>
  <c r="D284" i="1"/>
  <c r="E284" i="1" s="1"/>
  <c r="D285" i="1"/>
  <c r="E285" i="1" s="1"/>
  <c r="D286" i="1"/>
  <c r="E286" i="1" s="1"/>
  <c r="D287" i="1"/>
  <c r="E287" i="1" s="1"/>
  <c r="D288" i="1"/>
  <c r="E288" i="1" s="1"/>
  <c r="D289" i="1"/>
  <c r="E289" i="1" s="1"/>
  <c r="D290" i="1"/>
  <c r="E290" i="1" s="1"/>
  <c r="D291" i="1"/>
  <c r="E291" i="1" s="1"/>
  <c r="D292" i="1"/>
  <c r="E292" i="1" s="1"/>
  <c r="D293" i="1"/>
  <c r="E293" i="1" s="1"/>
  <c r="D297" i="1"/>
  <c r="E297" i="1" s="1"/>
  <c r="D298" i="1"/>
  <c r="E298" i="1" s="1"/>
  <c r="D299" i="1"/>
  <c r="E299" i="1" s="1"/>
  <c r="D300" i="1"/>
  <c r="E300" i="1" s="1"/>
  <c r="D301" i="1"/>
  <c r="E301" i="1" s="1"/>
  <c r="D302" i="1"/>
  <c r="D303" i="1"/>
  <c r="E303" i="1" s="1"/>
  <c r="D304" i="1"/>
  <c r="E304" i="1" s="1"/>
  <c r="D305" i="1"/>
  <c r="E305" i="1" s="1"/>
  <c r="D306" i="1"/>
  <c r="D307" i="1"/>
  <c r="E307" i="1" s="1"/>
  <c r="D309" i="1"/>
  <c r="E309" i="1" s="1"/>
  <c r="D310" i="1"/>
  <c r="E310" i="1" s="1"/>
  <c r="D314" i="1"/>
  <c r="E314" i="1" s="1"/>
  <c r="D315" i="1"/>
  <c r="E315" i="1" s="1"/>
  <c r="D316" i="1"/>
  <c r="E316" i="1" s="1"/>
  <c r="D318" i="1"/>
  <c r="E318" i="1" s="1"/>
  <c r="D319" i="1"/>
  <c r="E319" i="1" s="1"/>
  <c r="D320" i="1"/>
  <c r="E320" i="1" s="1"/>
  <c r="D321" i="1"/>
  <c r="E321" i="1" s="1"/>
  <c r="D322" i="1"/>
  <c r="E322" i="1" s="1"/>
  <c r="D323" i="1"/>
  <c r="E323" i="1" s="1"/>
  <c r="D324" i="1"/>
  <c r="E324" i="1" s="1"/>
  <c r="D325" i="1"/>
  <c r="E325" i="1" s="1"/>
  <c r="D326" i="1"/>
  <c r="E326" i="1" s="1"/>
  <c r="D327" i="1"/>
  <c r="E327" i="1" s="1"/>
  <c r="D328" i="1"/>
  <c r="E328" i="1" s="1"/>
  <c r="D329" i="1"/>
  <c r="E329" i="1" s="1"/>
  <c r="D330" i="1"/>
  <c r="E330" i="1" s="1"/>
  <c r="D331" i="1"/>
  <c r="E331" i="1" s="1"/>
  <c r="D332" i="1"/>
  <c r="E332" i="1" s="1"/>
  <c r="D333" i="1"/>
  <c r="E333" i="1" s="1"/>
  <c r="D334" i="1"/>
  <c r="E334" i="1" s="1"/>
  <c r="D335" i="1"/>
  <c r="E335" i="1" s="1"/>
  <c r="D336" i="1"/>
  <c r="E336" i="1" s="1"/>
  <c r="D337" i="1"/>
  <c r="E337" i="1" s="1"/>
  <c r="D338" i="1"/>
  <c r="E338" i="1" s="1"/>
  <c r="D6" i="1"/>
  <c r="E6" i="1" s="1"/>
  <c r="E170" i="1" l="1"/>
  <c r="E37" i="1"/>
  <c r="E302" i="1"/>
  <c r="E196" i="1"/>
  <c r="E306" i="1"/>
  <c r="E211" i="1"/>
  <c r="E208" i="1"/>
  <c r="E166" i="1"/>
  <c r="E342" i="1" s="1"/>
</calcChain>
</file>

<file path=xl/sharedStrings.xml><?xml version="1.0" encoding="utf-8"?>
<sst xmlns="http://schemas.openxmlformats.org/spreadsheetml/2006/main" count="1318" uniqueCount="826">
  <si>
    <t>Medialista Sala 400 år</t>
  </si>
  <si>
    <t>Publicerings-datum</t>
  </si>
  <si>
    <t xml:space="preserve">Mediakanal </t>
  </si>
  <si>
    <t>Besök per månad</t>
  </si>
  <si>
    <t>CPM</t>
  </si>
  <si>
    <t>Annonnsvärde</t>
  </si>
  <si>
    <t>Rubrik</t>
  </si>
  <si>
    <t>Kommentar</t>
  </si>
  <si>
    <t xml:space="preserve">Länk </t>
  </si>
  <si>
    <t>Sala Allehanda</t>
  </si>
  <si>
    <t>Nu laddar Sala för fest: "Ingen i Sverige ska gå miste om att vi fyller 400 år"</t>
  </si>
  <si>
    <t>Daniel Holmvin om planerna</t>
  </si>
  <si>
    <t>Nu laddar Sala för fest: ”Ingen i Sverige ska gå miste om att vi fyller 400 år” – Sala Allehanda</t>
  </si>
  <si>
    <t>Sala vill fira med kungabesök och egna frimärken "Ser fram emot att rulla ut röda mattan"</t>
  </si>
  <si>
    <t>Christer Ekman och Niklas Ulvenbrand om idéerna</t>
  </si>
  <si>
    <t>Sala vill fira med kungabesök och egna frimärken: ”Ser fram emot att rulla ut röda mattan” – Sala Allehanda</t>
  </si>
  <si>
    <t>Nytt miljonprojekt ska skapa liv och rörelse på Salas torg</t>
  </si>
  <si>
    <t>Renoveringen av Stora Torget</t>
  </si>
  <si>
    <t>Nytt miljonprojekt ska skapa liv och rörelse på Salas torg – Sala Allehanda</t>
  </si>
  <si>
    <t>Ekman: "Gör flaggdag av Salas födelsedag!"</t>
  </si>
  <si>
    <t>Christer Ekman om flaggdag</t>
  </si>
  <si>
    <t>Ekman: ”Gör flaggdag av Salas födelsedag!” – Sala Allehanda</t>
  </si>
  <si>
    <t>Flaggning på Salas födelsedag - så tycker SA:s följare: "Klart vi ska flagga"</t>
  </si>
  <si>
    <t>Omröstning i sociala medier om flaggdag</t>
  </si>
  <si>
    <t>Flaggning på Salas födelsedag – så tycker SA:s följare: ”Klart vi ska flagga” – Sala Allehanda</t>
  </si>
  <si>
    <t>Idérika ungdomar sökes - kan forma Salas framtid</t>
  </si>
  <si>
    <t>Patrik Malmström om Skola/Ungdom</t>
  </si>
  <si>
    <t>Idérika ungdomar sökes – kan forma Salas framtid – Sala Allehanda</t>
  </si>
  <si>
    <t>Han är spindeln i nätet för Salas 400-årsfest: "Det får inte misslyckas"</t>
  </si>
  <si>
    <t>Glenn Andersson om Jubileet</t>
  </si>
  <si>
    <t>Han är spindeln i nätet för Salas 400-årsfest: ”Det får inte misslyckas” – Sala Allehanda</t>
  </si>
  <si>
    <t>Inför Sala 400 år - du kan forma torget</t>
  </si>
  <si>
    <t>Inför Sala 400 år – du kan forma torget – Sala Allehanda</t>
  </si>
  <si>
    <t>Folkets idéer ska ge nytt liv till torget i Sala "Vi ska vaska fram guldkornen"</t>
  </si>
  <si>
    <t>Folkets idéer ska ge nytt liv till torget i Sala: ”Vi ska vaska fram guldkornen” – Sala Allehanda</t>
  </si>
  <si>
    <t>Västmanlands taltidning</t>
  </si>
  <si>
    <t>Tyck till om Stora Torgets ytformning</t>
  </si>
  <si>
    <t>Tyck till om Stora Torgets ytformning – Sala – Västmanlands Taltidning (vastmanlandstaltidning.se)</t>
  </si>
  <si>
    <t>Kommunen skjuter till pengar till jubileumsfirandet</t>
  </si>
  <si>
    <t>Ekonomi</t>
  </si>
  <si>
    <t>Kommunen skjuter till pengar till jubileumsfirandet – Sala Allehanda</t>
  </si>
  <si>
    <t>De ska styra upp Salas 400-årsjubileum</t>
  </si>
  <si>
    <t>Om organisationen</t>
  </si>
  <si>
    <t>De ska styra upp Salas 400-årsjubileum – Sala Allehanda</t>
  </si>
  <si>
    <t>Västerås Tidning sid 26+27</t>
  </si>
  <si>
    <t>Elvira fixar festen när Sala fyller 400 år</t>
  </si>
  <si>
    <t>Reportage om Elvira Matz bakgrund + kort om idéer</t>
  </si>
  <si>
    <t>Västerås Tidning 29 januari 2022</t>
  </si>
  <si>
    <t>Kungahuset, Antikrundan och SM – Sala siktar högt inför jubiléet: ”Det finns ungefär 280 idéer”</t>
  </si>
  <si>
    <t>Glenn Andersson om Jubileets idéer</t>
  </si>
  <si>
    <t>Kungahuset, Antikrundan och SM – Sala siktar högt inför jubiléet: ”Det finns ungefär 280 idéer” – Sala Allehanda</t>
  </si>
  <si>
    <t>P4 Västmaland</t>
  </si>
  <si>
    <t>Lyssna på P4 Västmanland med Elvira Matz</t>
  </si>
  <si>
    <t>Intervju Elviras första arbetsdag</t>
  </si>
  <si>
    <t>http://p4dela.sverigesradio.se/?id=27283</t>
  </si>
  <si>
    <t>P3 Tankesmedjan</t>
  </si>
  <si>
    <t>Ramar &amp; kramar</t>
  </si>
  <si>
    <t>Satir om jubileet och tillsättandet av projektledaren</t>
  </si>
  <si>
    <t>Ramar och kramar 2 februari 2022 - Tankesmedjan | Sveriges Radio</t>
  </si>
  <si>
    <t>Elvira fixar 400-årsfesten: "Vill att det ska kännas wow!"</t>
  </si>
  <si>
    <t>Elvira fixar 400-årsfesten: ”Vill att det ska kännas wow!” – Sala Allehanda</t>
  </si>
  <si>
    <t>Silverglitter, kullersten och ett gott häng – så blir nya Stora Torget: ”Vi är oerhört nöjda”</t>
  </si>
  <si>
    <t>Silverglitter, kullersten och ett gott häng – så blir nya Stora Torget: ”Vi är oerhört nöjda” – Sala Allehanda</t>
  </si>
  <si>
    <t>Upptäckten – Sala har redan fyllt 400 år: ”Vågade inte berätta”</t>
  </si>
  <si>
    <t>April-skämt</t>
  </si>
  <si>
    <t>Upptäckten – Sala har redan fyllt 400 år: ”Vågade inte berätta” (salaallehanda.com)</t>
  </si>
  <si>
    <t>Nejdå, det missade 400-årsfirandet var bara på skoj</t>
  </si>
  <si>
    <t>Nejdå, det missade 400-årsfirandet var bara på skoj – Sala Allehanda</t>
  </si>
  <si>
    <t>P4 Västmanland gick på SA:s aprilskämt – och fler roliga skojigheter</t>
  </si>
  <si>
    <t>P4 Västmanland gick på SA:s aprilskämt – och fler roliga skojigheter – Sala Allehanda</t>
  </si>
  <si>
    <t>Sala firar 400 för sent, eller?</t>
  </si>
  <si>
    <t>April-skämt spin-off</t>
  </si>
  <si>
    <t>https://sverigesradio.se/avsnitt/1908470</t>
  </si>
  <si>
    <t xml:space="preserve">Stora torget i Sala byggd om </t>
  </si>
  <si>
    <t>Torget</t>
  </si>
  <si>
    <t>Stora Torget i Sala byggs om – Västmanlands Taltidning (vastmanlandstaltidning.se)</t>
  </si>
  <si>
    <t xml:space="preserve">Stora torget i Sala byggs om </t>
  </si>
  <si>
    <t>Taltidningen Västmanland</t>
  </si>
  <si>
    <t>Jubileumsförberedelser</t>
  </si>
  <si>
    <t>Västmanlands Taltidning – Nyheter som hörs (vastmanlandstaltidning.se)</t>
  </si>
  <si>
    <t>Medborgarnas förslag till Salas jubileum droppar in</t>
  </si>
  <si>
    <t>Inkludering</t>
  </si>
  <si>
    <t>Medborgarnas förslag till Salas jubileum droppar in – Sala Allehanda</t>
  </si>
  <si>
    <t>Porträtt från vårsalong 2024 ska fylla tomrum i rådhuset: "Ville medverka på ett märkbart sätt"</t>
  </si>
  <si>
    <t>Avlidna Salakonstnärers sällskap</t>
  </si>
  <si>
    <t>Porträtt från vårsalong 2024 ska fylla tomrum i rådhuset: ”Ville medverka på ett märkbart sätt” – Sala Allehanda</t>
  </si>
  <si>
    <t>Sakabor ska väva ihop världens längsta matta till 400-års-jubileet</t>
  </si>
  <si>
    <t>Röda mattan</t>
  </si>
  <si>
    <t>Salabor ska väva ihop världens längsta matta till 400 års-jubileet – Sala Allehanda</t>
  </si>
  <si>
    <t>Arkeologer ska gräva på Sotra Torget i Sala</t>
  </si>
  <si>
    <t>Arkeologer ska gräva på Stora Torget i Sala – Sala Allehanda</t>
  </si>
  <si>
    <t>P4 Västmanland</t>
  </si>
  <si>
    <t>Boende får tycka till om stadens 400-årsfirande</t>
  </si>
  <si>
    <t>Brevlådan</t>
  </si>
  <si>
    <t>Boende i Sala får tycka till om stadens 400-årsfirande - P4 Västmanland | Sveriges Radio</t>
  </si>
  <si>
    <t>Nu börjar utgrävningarna på torget</t>
  </si>
  <si>
    <t>Nu börjar utgrävningarna på torget – Sala Allehanda</t>
  </si>
  <si>
    <t>Landet Runt, SVT</t>
  </si>
  <si>
    <t>SVT Play</t>
  </si>
  <si>
    <t>Christer Ekman lämnar arbetet med 400-årsfirandet "Ett beslut jag inte är glad över att jag har tvingats ta"</t>
  </si>
  <si>
    <t>Organisationen</t>
  </si>
  <si>
    <t>Christer Ekman lämnar arbetet med 400-årsfirandet: ”Ett beslut jag inte är glad över att jag har tvingats ta” – Sala Allehanda</t>
  </si>
  <si>
    <t>Insändare: Glöm inte bort kulturen i 400-årsfirandet</t>
  </si>
  <si>
    <t>Insändare</t>
  </si>
  <si>
    <t>Glöm inte bort kulturen i 400-årsfirandet – Sala Allehanda</t>
  </si>
  <si>
    <t>Insändare: Kulturen får en stor plats i jubiléet</t>
  </si>
  <si>
    <t>Insändare Elvira</t>
  </si>
  <si>
    <t>Kulturen får en stor plats i jubiléet – Sala Allehanda</t>
  </si>
  <si>
    <t>Lokala konstnärer tävkar om en plats i rådhuset</t>
  </si>
  <si>
    <t>Avlidna SAla konstnärers sällskap</t>
  </si>
  <si>
    <t>Lokala konstnärer tävlar om en plats i rådhuset – Sala Allehanda</t>
  </si>
  <si>
    <t>Västerås tidning</t>
  </si>
  <si>
    <t>Ny gruvarbetarstaty till Salas kommande 400-årsjubileum</t>
  </si>
  <si>
    <t>Statyn</t>
  </si>
  <si>
    <t>Västerås Tidning 27 januari 2023 (vasterastidning.se)</t>
  </si>
  <si>
    <t>Mat till barnen eller flärd till vuxna?</t>
  </si>
  <si>
    <t xml:space="preserve">Kritik mot politiker, prioritering av budget </t>
  </si>
  <si>
    <t>Mat till barnen eller flärd till de vuxna? – Sala Allehanda</t>
  </si>
  <si>
    <t>Modern teknik möter kyrkogård i ny satsning</t>
  </si>
  <si>
    <t>Kyrkogårdsprojektet</t>
  </si>
  <si>
    <t>https://www.vasterastidning.se/vastmanland/modern-teknik-moter-kyrkogard-i-ny-satsning/225572</t>
  </si>
  <si>
    <t>SR P4 Västmanland</t>
  </si>
  <si>
    <t>De dödas historia ska berättas i ny app</t>
  </si>
  <si>
    <t>De dödas historia ska berättas i ny app - P4 Västmanland | Sveriges Radio</t>
  </si>
  <si>
    <t>Årstider lyfts fram "Jag vill inte avslöja för mycket"</t>
  </si>
  <si>
    <t>Områdesdesign</t>
  </si>
  <si>
    <t>Årstider lyfts fram: ”Jag vill inte avslöja för mycket” – Sala Allehanda</t>
  </si>
  <si>
    <t>Så firas Sala stad - redan nästa månad</t>
  </si>
  <si>
    <t>Sala 399 år</t>
  </si>
  <si>
    <t>Så firas Sala stad – redan nästa månad – Sala Allehanda</t>
  </si>
  <si>
    <t>Stämningsfull invigning för Salas 400-årsjubileum</t>
  </si>
  <si>
    <t>Invigningen</t>
  </si>
  <si>
    <t>Stämningsfull invigning för Salas 400-årsjubileum – Sala Allehanda</t>
  </si>
  <si>
    <t>SVT Västmanland, nyheterna</t>
  </si>
  <si>
    <t>Döda Salakändisar vaknar till liv i mobilen</t>
  </si>
  <si>
    <t>Döda Salakändisar vaknar till liv i mobilen: ”De äldsta gravarna är från 1700-talet” | SVT Nyheter</t>
  </si>
  <si>
    <t>1, 40 in</t>
  </si>
  <si>
    <t>Ljusfestivalen</t>
  </si>
  <si>
    <t>https://www.svtplay.se/video/eWAwQkJ/lokala-nyheter-vastmanland/idag-09-33</t>
  </si>
  <si>
    <t>Ljusshow kickar igång Salas 400-årsfirande</t>
  </si>
  <si>
    <t>Ljusshow kickar igång Salas 400-årsfirande – Sala Allehanda</t>
  </si>
  <si>
    <t>Var med och döp starten på Salas 400-årsjubileum</t>
  </si>
  <si>
    <t>Var med och döp starten på Salas 400-årsjubileum (vasterastidning.se)</t>
  </si>
  <si>
    <t>Sala får stolt gruvarbetare i brons i 400-årspresent</t>
  </si>
  <si>
    <t>Sala får stolt gruvarbetare i brons i 400-årspresent: "En symbol för staden" - P4 Västmanland | Sveriges Radio</t>
  </si>
  <si>
    <t>Nu väver vi</t>
  </si>
  <si>
    <t>Insändare, röda mattan</t>
  </si>
  <si>
    <t>Nu väver vi – Sala Allehanda</t>
  </si>
  <si>
    <t>399-årsdagen</t>
  </si>
  <si>
    <t xml:space="preserve">http://p4dela.sverigesradio.se/?id=31175 </t>
  </si>
  <si>
    <t>Sala fyller 399 år – och nästa år ska hela Sala få fika - P4 Västmanland | Sveriges Radio</t>
  </si>
  <si>
    <t>Flaggan i topp för Sala - nu är förfesten igång</t>
  </si>
  <si>
    <t>Flaggan i topp för Sala – nu är förfesten igång – Sala Allehanda</t>
  </si>
  <si>
    <t>Första officiella födelsedagsfirandet Sala fyllde 399 år</t>
  </si>
  <si>
    <t xml:space="preserve">https://www.svt.se/nyheter/lokalt/vastmanland/forsta-officiella-fodelsedagsfirandet-sala-fyllde-399-ar </t>
  </si>
  <si>
    <t>Här är prislappen för Salas 400-årsfirande</t>
  </si>
  <si>
    <t>Budget</t>
  </si>
  <si>
    <t xml:space="preserve">https://www.salaallehanda.com/2023-04-17/har-ar-prislappen-for-salas-400-arsfirande </t>
  </si>
  <si>
    <t>Föreningsbidrag i Sala</t>
  </si>
  <si>
    <t>Föreningsbidrag Sala</t>
  </si>
  <si>
    <t>Föreningsbidrag i Sala – Västmanlands Taltidning (vastmanlandstaltidning.se)</t>
  </si>
  <si>
    <t>Nu tjuvstartar festen för Salas 400-årsfirande</t>
  </si>
  <si>
    <t>Västerås Tidning Sala 21 april 2023 (vasterastidning.se)</t>
  </si>
  <si>
    <t>SVT Landet runt</t>
  </si>
  <si>
    <t>Flaggdag</t>
  </si>
  <si>
    <t xml:space="preserve">https://www.svtplay.se/video/KRN4AAa/landet-runt/idag-02-00/?id=KRN4AAa&amp;position=2143 </t>
  </si>
  <si>
    <t>Låt inte 400-årsfirandet vara det enda roliga i Sala</t>
  </si>
  <si>
    <t xml:space="preserve">Ledare Liberal om firande </t>
  </si>
  <si>
    <t>Låt inte 400-årsfirandet vara det enda roliga i Sala – Sala Allehanda</t>
  </si>
  <si>
    <t>Musikfestival i stadsparken nästa år: "Det är det folk vill ha"</t>
  </si>
  <si>
    <t>Sala loves</t>
  </si>
  <si>
    <t>Musikfestival i stadsparken nästa år: ”Det är det folk vill ha” (salaallehanda.com)</t>
  </si>
  <si>
    <t>Sala satsar på stor kulturfest i samband med 400-årsjubileet</t>
  </si>
  <si>
    <t>Västerås Tidning 28 april 2023 (vasterastidning.se)</t>
  </si>
  <si>
    <t>Barnbänkar på torget invigdes med glass och solsken</t>
  </si>
  <si>
    <t>Barnbänkar på torget invigdes med glass och solsken – Sala Allehanda</t>
  </si>
  <si>
    <t>Allmän uppdatering + volontärer</t>
  </si>
  <si>
    <t>Sala 400 år</t>
  </si>
  <si>
    <t>sid 2</t>
  </si>
  <si>
    <t>Gångtunnlarna ska bli färgsprakande portaler</t>
  </si>
  <si>
    <t>Tunnelkonst</t>
  </si>
  <si>
    <t>Gångtunnlarna ska bli färgsprakande portaler – Sala Allehanda</t>
  </si>
  <si>
    <t>Musikfestivalen Putte i Parken kommer till Sala</t>
  </si>
  <si>
    <t>Putte i Parken &amp; Sala loves</t>
  </si>
  <si>
    <t>Musikfestivalen Putte i Parken kommer till Sala – Sala Allehanda</t>
  </si>
  <si>
    <t>Putte i Parken till Sala</t>
  </si>
  <si>
    <t>Putte i Parken till Sala (vasterastidning.se)</t>
  </si>
  <si>
    <t>Turismnytt</t>
  </si>
  <si>
    <t>Sala loves 2024 avslutas med Putte i Parken - Staden firar 400 år</t>
  </si>
  <si>
    <t>Sala loves 2024 avslutas med Putte i Parken - Staden firar 400 år (turismnytt.se)</t>
  </si>
  <si>
    <t>Färgsprakande succé i Stadsparken</t>
  </si>
  <si>
    <t>Arenan + 2024</t>
  </si>
  <si>
    <t>Bildextra: Färgsprakande succé i Stadsparken – Sala Allehanda</t>
  </si>
  <si>
    <t>Pengar till elever ska få fler att ta examen</t>
  </si>
  <si>
    <t>Silverslanten SHE, Salabostäder</t>
  </si>
  <si>
    <t>Pengar till elever ska få fler att ta examen – Sala Allehanda</t>
  </si>
  <si>
    <t>Inslag på nyheterna om Silverslanten</t>
  </si>
  <si>
    <t>Nyheter P4 Västmanland 23 augusti 2023 - P4 Västmanland | Sveriges Radio</t>
  </si>
  <si>
    <t>Kandelabern tillbaka på Stora torget med ny lyster</t>
  </si>
  <si>
    <t>Stora torget</t>
  </si>
  <si>
    <t>https://www.salaallehanda.com/2023-10-10/kandelabern-tillbaka-pa-stora-torget-med-ny-lyster?shareSource=sharebutton</t>
  </si>
  <si>
    <t>Nu kommer hela jubileumsprogrammet</t>
  </si>
  <si>
    <t>https://www.salaallehanda.com/2023-10-17/sala-400-ar-nu-kommer-hela-jubileumsprogrammet?shareSource=sharebutton</t>
  </si>
  <si>
    <t>Jubileumsförberedelser i Sala</t>
  </si>
  <si>
    <t>Jubileumsförberedelser i Sala – Västmanlands Taltidning (vastmanlandstaltidning.se)</t>
  </si>
  <si>
    <t>De blir Salas nya ambassadörer</t>
  </si>
  <si>
    <t>Salaambassadörer</t>
  </si>
  <si>
    <t>De blir Salas nya ambassadörer – Sala Allehanda</t>
  </si>
  <si>
    <t>Sala fyller 400 år, nu är programmet för hela 2024 klart</t>
  </si>
  <si>
    <t>Sala 400 år, programmet</t>
  </si>
  <si>
    <t>https://www.turismnytt.se/sala-fyller-400-ar-nu-ar-programmet-for-hela-2024-klart/?fbclid=IwAR2ioOQT_mgbvrIa9dM0BUZjVOZyHi00OTF6rF6tJa9yboCbp3wMlSZcDfg</t>
  </si>
  <si>
    <t>E-type bokad till sommarens hemvändarkväll i Salaparken</t>
  </si>
  <si>
    <t>Hemvändarkväll Folkets Park</t>
  </si>
  <si>
    <t>https://www.salaallehanda.com/2023-10-30/e-type-bokad-till-sommarens-hemvandarkvall-i-salaparken?shareSource=sharebutton</t>
  </si>
  <si>
    <t>Kardashians, svävare och raketer - här är festförslagen som fick nobben</t>
  </si>
  <si>
    <t>https://www.salaallehanda.com/2023-11-01/kardashians-svavare-och-raketer-har-ar-festforslagen-som-fick-nobben?shareSource=sharebutton</t>
  </si>
  <si>
    <t>Teller Report</t>
  </si>
  <si>
    <t>Sala to weave the longest…</t>
  </si>
  <si>
    <t>Sala to weave the world's longest hand-woven carpet: "Bet on 800 meters" - Teller Report</t>
  </si>
  <si>
    <t>Nu kan du bli en del av Sala 400 år</t>
  </si>
  <si>
    <t>Volontärer</t>
  </si>
  <si>
    <t>Nu kan du bli en del av Sala 400 år – Sala Allehanda</t>
  </si>
  <si>
    <t>På Ängshagsskolan har man tjuvstartat Salas jubileum</t>
  </si>
  <si>
    <t>Skola/ungdom + röda mattan</t>
  </si>
  <si>
    <t>På Ängshagenskolan har man tjuvstartat Salas jubileum – Sala Allehanda</t>
  </si>
  <si>
    <t>Klassiken tillbaka till jubileumsåret</t>
  </si>
  <si>
    <t>IFK Sala</t>
  </si>
  <si>
    <t>Klassikern tillbaka till jubileumsåret – Sala Allehanda</t>
  </si>
  <si>
    <t>Så inleds Salas jubileumsår</t>
  </si>
  <si>
    <t>Nattljus &amp; Vinterskimmer</t>
  </si>
  <si>
    <t>Så inleds Salas jubileumsår: “Kommer bli fantastiskt” – Sala Allehanda</t>
  </si>
  <si>
    <t>Vem vet mer om Lindas hundra år gamla burk?</t>
  </si>
  <si>
    <t>Historia</t>
  </si>
  <si>
    <t>Vem vet mer om Lindas hundra år gamla burk? – Sala Allehanda</t>
  </si>
  <si>
    <t>Kungen och Drottningen kommer till Sala i vår</t>
  </si>
  <si>
    <t>Kungabesöket</t>
  </si>
  <si>
    <t>KLART: Kungen och drottningen till Sala – Sala Allehanda</t>
  </si>
  <si>
    <t>Kungabesök när Sala firar 400</t>
  </si>
  <si>
    <t>Kungabesök när Sala firar 400 | SVT Nyheter</t>
  </si>
  <si>
    <t>Direktsändning av jubileumskonserten</t>
  </si>
  <si>
    <t>18.00 – direktsändning från 400-årskonserten – Sala Allehanda</t>
  </si>
  <si>
    <t>Kungligt besök när Sala firar 400 år: Välkomna</t>
  </si>
  <si>
    <t>Kungligt besök när Sala firar 400 år: ”Välkomna”</t>
  </si>
  <si>
    <t>Nu drar den stora festen igång!</t>
  </si>
  <si>
    <t>Jubileumsåret</t>
  </si>
  <si>
    <t>Nu drar den stora festen igång! – Sala Allehanda</t>
  </si>
  <si>
    <t>Se tv-sändningen från 400-årskonserten</t>
  </si>
  <si>
    <t>Se tv-sändningen från 400-årskonserten – Sala Allehanda</t>
  </si>
  <si>
    <t>Elvira Matz om succékonserten: Folk stod utanför kyrkan och köade</t>
  </si>
  <si>
    <t>Elvira Matz om succékonserten: ”Folk stod utanför kyrkan och köade” – Sala Allehanda</t>
  </si>
  <si>
    <t>Jubiléet är igång och stan skiner</t>
  </si>
  <si>
    <t>Jubiléet är igång och stan skiner – Sala Allehanda</t>
  </si>
  <si>
    <t>Unga bandet med stora ambitioner vill att folk ska veta vilka vi är</t>
  </si>
  <si>
    <t>Ungdom</t>
  </si>
  <si>
    <t>https://www.salaallehanda.com/2024-01-05/unga-bandet-med-stora-ambitioner-vill-att-folk-ska-veta-vilka-vi-ar/</t>
  </si>
  <si>
    <t>Salabordna om 400-årsjubileet hittills "Djupt imponerad"</t>
  </si>
  <si>
    <t>Salaborna om 400-årsjubileet hittills: ”Djupt imponerad” – Sala Allehanda</t>
  </si>
  <si>
    <t>Lysande startt på Salas jubileumsår</t>
  </si>
  <si>
    <t>Lysande start på Salas jubileumsår (vasterastidning.se)</t>
  </si>
  <si>
    <t>Häng med ner i djupet - så som på gruvarbetarnas tid</t>
  </si>
  <si>
    <t>Nattljus &amp; Vinterskimmer + Sala Silvergruva</t>
  </si>
  <si>
    <t>Häng med ner i djupet – så som på gruvarbetarnas tid – Sala Allehanda</t>
  </si>
  <si>
    <t>Insändare: Har vi så mycket pengar att satsa på fest?</t>
  </si>
  <si>
    <t>Insändare ekonomin</t>
  </si>
  <si>
    <t>Har vi så mycket pengar att satsa på fest? – Sala Allehanda</t>
  </si>
  <si>
    <t>Kommun &amp; Näringsliv</t>
  </si>
  <si>
    <t>Sidan 53: Sala - kommunen som vill mer firar 400 år</t>
  </si>
  <si>
    <t>Kommun &amp; Näringsliv 1, 2024 by Hexanova Media Group AB - Issuu</t>
  </si>
  <si>
    <t>Planen: Jubileet blir en plusaffär för Sala</t>
  </si>
  <si>
    <t>Ekonomin</t>
  </si>
  <si>
    <t>Planen: Jubileet blir en plusaffär för Sala – Sala Allehanda</t>
  </si>
  <si>
    <t>Sala teaterförening är större än någonsin - storsatsar i vår</t>
  </si>
  <si>
    <t>Sala teaterförening</t>
  </si>
  <si>
    <t>Sala teaterförening är större än någonsin – storsatsar i vår – Sala Allehanda</t>
  </si>
  <si>
    <t>SR P3 4 h 51 minuter in</t>
  </si>
  <si>
    <t>Inslag om Sala under nattsändningen</t>
  </si>
  <si>
    <t>Jubileumsåret &amp; Sala Silvergruva</t>
  </si>
  <si>
    <t>https://sverigesradio.se/avsnitt/2307790</t>
  </si>
  <si>
    <t>Insändare: Opassande att lyfta Salaligans voldsdåd under jubileet</t>
  </si>
  <si>
    <t>Insändare Salaligan</t>
  </si>
  <si>
    <t>Opassande att lyfta Salaligans våldsdåd under jubileet – Sala Allehanda</t>
  </si>
  <si>
    <t>Insändare: Dags att lufta Salaligans historia under jubileet</t>
  </si>
  <si>
    <t>Dags att lyfta Salaligans historia under jubileet – Sala Allehanda</t>
  </si>
  <si>
    <t>Sala 400 år – Västmanlands Taltidning (vastmanlandstaltidning.se)</t>
  </si>
  <si>
    <t>Idag vill folk veta mer om Salaligan</t>
  </si>
  <si>
    <t>Idag vill folk veta mer om Salaligan – Sala Allehanda</t>
  </si>
  <si>
    <t>Så mycket går sponsorerna in med till 400-årsjubileet</t>
  </si>
  <si>
    <t>Så mycket går sponsorerna in med till 400-årsjubileet – Sala Allehanda Fick till en okej vinkling tillslut! </t>
  </si>
  <si>
    <t>Sexåringar skapar egna artiklar om Sala</t>
  </si>
  <si>
    <t>Sexåringar skapar egna artiklar om Sala – Sala Allehanda</t>
  </si>
  <si>
    <t>Stort intresse för Vårsalonger ser det som succé</t>
  </si>
  <si>
    <t>Vårsalongen</t>
  </si>
  <si>
    <t>https://www.salaallehanda.com/2024-02-07/stort-intresse-for-varsalongen-ser-det-som-en-succe?shareSource=sharebutton</t>
  </si>
  <si>
    <t>Skridskobana plogad lagom till lördagens Salaklassiker</t>
  </si>
  <si>
    <t>Salaklassikern</t>
  </si>
  <si>
    <t>Skridskobana plogad lagom till lördagens Salaklassiker – Sala Allehanda</t>
  </si>
  <si>
    <t>Salaklassikern genomfördes - men utan skidor och skridskor</t>
  </si>
  <si>
    <t>Salaklassikern genomfördes – men utan skidor och skridskor – Sala Allehanda</t>
  </si>
  <si>
    <t>Se drottningens 162 ansikten</t>
  </si>
  <si>
    <t>Se drottningens 162 ansikten! – Sala Allehanda</t>
  </si>
  <si>
    <t>De magiska bilderna - med nya spår av Salaligan</t>
  </si>
  <si>
    <t>Salaligan</t>
  </si>
  <si>
    <t>De magiska bilderna – med nya spår av Salaligan – Sala Allehanda</t>
  </si>
  <si>
    <t>Mello-finalist spelar på sommarens festival i Sala</t>
  </si>
  <si>
    <t>Sala loves, Putte i Parken</t>
  </si>
  <si>
    <t>Mello-finalist spelar på sommarens festival i Sala – Sala Allehanda</t>
  </si>
  <si>
    <t>Ingmar Skoog fyllde Salaparken med sin föreläsning</t>
  </si>
  <si>
    <t>Ingmar Skoog fyllde Salaparken med sin föreläsning – Sala Allehanda</t>
  </si>
  <si>
    <t>Nytt stipendium språng för unga att</t>
  </si>
  <si>
    <t xml:space="preserve">Skola/ungdom </t>
  </si>
  <si>
    <t>https://www.salaallehanda.com/2024-03-12/nytt-stipendium-blir-sprang-for-unga-att-starta-aktiebolag?shareSource=sharebutton</t>
  </si>
  <si>
    <t xml:space="preserve">Finns ingen skriftlig kalkyl över </t>
  </si>
  <si>
    <t>https://www.salaallehanda.com/2024-03-16/finns-ingen-skriftlig-kalkyl-over-jubileets-kostnader/?shareSource=sharebutton</t>
  </si>
  <si>
    <t xml:space="preserve">Matmarknad, öltält och tivoli </t>
  </si>
  <si>
    <t>Putte i Parken</t>
  </si>
  <si>
    <t>https://www.salaallehanda.com/2024-03-16/matmarknad-oltalt-och-tivoli-breddar-sommarens-festival/?shareSource=sharebutton</t>
  </si>
  <si>
    <t>Klart så blir kungaparets dag i Sala</t>
  </si>
  <si>
    <t>Födelsedagskalaset</t>
  </si>
  <si>
    <t>https://www.salaallehanda.com/2024-03-18/klart-sa-blir-kungaparets-dag-i-sala/?shareSource=sharebutton</t>
  </si>
  <si>
    <t>p4 Västmanland</t>
  </si>
  <si>
    <t>Inslag om födelsedagskalaset, 45 min 28 sek in</t>
  </si>
  <si>
    <t>https://sverigesradio.se/avsnitt/2350030</t>
  </si>
  <si>
    <t xml:space="preserve">Håller med Salaligan bör läggas i </t>
  </si>
  <si>
    <t>https://www.salaallehanda.com/2024-03-21/haller-med-salaligan-bor-laggas-i-malpase/?shareSource=sharebutton</t>
  </si>
  <si>
    <t xml:space="preserve">Svaret om Salaligan är  ett uttryck </t>
  </si>
  <si>
    <t>https://www.salaallehanda.com/2024-03-21/svaret-om-salaligan-ar-ett-uttryck-for-maktens-arrogans/?shareSource=sharebutton</t>
  </si>
  <si>
    <t>Här är Salabornas egna Kristina</t>
  </si>
  <si>
    <t>https://www.salaallehanda.com/2024-03-23/har-ar-salabornas-egen-kristina/?shareSource=sharebutton</t>
  </si>
  <si>
    <t xml:space="preserve">Vårvinds nypremiär rolig gripande och medryckande </t>
  </si>
  <si>
    <t>https://www.salaallehanda.com/2024-03-23/varvinds-nypremiar-rolig-gripande-och-medryckande/?shareSource=sharebutton</t>
  </si>
  <si>
    <t>Fullspäckat program när Sala firar 400 år</t>
  </si>
  <si>
    <t>https://www.vasterastidning.se/vastmanland/fullspackat-program-nar-sala-firar-400-ar/250938</t>
  </si>
  <si>
    <t>Bertil målade den bästa Kristina</t>
  </si>
  <si>
    <t>Vårsalong Drottning Kristina</t>
  </si>
  <si>
    <t>Bertil målade den bästa Kristina - P4 Västmanland | Sveriges Radio</t>
  </si>
  <si>
    <t>Vad är dessa herrar rädda för</t>
  </si>
  <si>
    <t>https://www.salaallehanda.com/2024-03-26/vad-ar-dessa-herrar-sa-radda-for/?shareSource=sharebutton</t>
  </si>
  <si>
    <t xml:space="preserve">Satiriska ord om ett jubileum </t>
  </si>
  <si>
    <t>Insändare födelsedag</t>
  </si>
  <si>
    <t>https://www.salaallehanda.com/2024-03-26/400-satiriska-ord-om-ett-jubileum/?shareSource=sharebutton</t>
  </si>
  <si>
    <t>Salas födelsedag</t>
  </si>
  <si>
    <t>Salas födelsedag – Västmanlands Taltidning</t>
  </si>
  <si>
    <t>Resmål Sverige</t>
  </si>
  <si>
    <t>Om Gruvan och jubileumsåret, sid 61</t>
  </si>
  <si>
    <t>https://pub.mediapaper.se/23c630b7-122a-4088-bc2b-215b6ff78b28</t>
  </si>
  <si>
    <t>SVT Västmanland</t>
  </si>
  <si>
    <t>Inslag om Vårsalong Drottning Kristina (samma sändes på Landet runt 7 maj)</t>
  </si>
  <si>
    <t>Rebell, dejtingprofil eller hund – 162 bilder av drottning Kristina: ”De flesta hade svajpat höger” | SVT Nyheter</t>
  </si>
  <si>
    <t>Möklintas del av Röda mattan på väg</t>
  </si>
  <si>
    <t>https://www.salaallehanda.com/2024-04-02/moklintas-del-av-roda-mattan-pa-vag/</t>
  </si>
  <si>
    <t>Salaligan en av få saker Sala är känd för</t>
  </si>
  <si>
    <t>Insändare: Salaligan</t>
  </si>
  <si>
    <t>Salaligan en av få saker Sala är känd för – Sala Allehanda</t>
  </si>
  <si>
    <t>Vi lär oss av Salaligan så att det aldrig händer igen</t>
  </si>
  <si>
    <t>Vi lär oss om Salaligan så att det aldrig händer igen – Sala Allehanda</t>
  </si>
  <si>
    <t>Utställningen och Salaligan invigd</t>
  </si>
  <si>
    <t>Utställningen om Salaligan invigd - P4 Västmanland | Sveriges Radio</t>
  </si>
  <si>
    <t>Inslag om Salaligan och invigningen</t>
  </si>
  <si>
    <t>6 minuter in, Salaligan</t>
  </si>
  <si>
    <t>Eftermiddag i P4 Västmanland 5 april 2024 | Sveriges Radio</t>
  </si>
  <si>
    <t>Extraföreställningarna om Salaligan talar sitt tydliga språk</t>
  </si>
  <si>
    <t>Extraföreställningarna om Salaligan talar sitt tydliga språk – Sala Allehanda</t>
  </si>
  <si>
    <t xml:space="preserve">Rikspolischefen invigde utställningen om Salaligan </t>
  </si>
  <si>
    <t>Rikspolischefen invigde utställningen om Salaligan – Sala Allehanda</t>
  </si>
  <si>
    <t>Inslag inför födelsedagen</t>
  </si>
  <si>
    <t>https://sverigesradio.se/avsnitt/2358983</t>
  </si>
  <si>
    <t>Så lång blir Salas världsrekordmatta</t>
  </si>
  <si>
    <t>https://www.salaallehanda.com/2024-04-07/sa-lang-blir-salas-varldsrekord-matta/?shareSource=sharebutton</t>
  </si>
  <si>
    <t>Beslut om kameraövervakning över Sala</t>
  </si>
  <si>
    <t>https://www.salaallehanda.com/2024-04-08/beslut-kameraovervakning-over-sala/?shareSource=sharebutton</t>
  </si>
  <si>
    <t>Kungen kommer - då stängs staden av</t>
  </si>
  <si>
    <t>https://www.salaallehanda.com/2024-04-08/kungen-kommer-da-stangs-staden-av/?shareSource=sharebutton</t>
  </si>
  <si>
    <t xml:space="preserve">Vasaloppet ryker in med tankbil kaffe till kungabesöket </t>
  </si>
  <si>
    <t>https://www.salaallehanda.com/2024-04-09/vasaloppet-rycker-in-med-en-tankbil-kaffe-till-kungabesoket/?shareSource=sharebutton</t>
  </si>
  <si>
    <t xml:space="preserve">Löpare firade Salas 400 år sprang 400 varv runt torget </t>
  </si>
  <si>
    <t>Födelsedag</t>
  </si>
  <si>
    <t>https://www.salaallehanda.com/2024-04-09/lopare-firade-salas-400-ar-sprang-400-varv-runt-torget/?shareSource=sharebutton</t>
  </si>
  <si>
    <t xml:space="preserve">Nya delar av historien får ta plats på Väsby Kungsgård </t>
  </si>
  <si>
    <t>Ny utställning</t>
  </si>
  <si>
    <t>https://www.salaallehanda.com/2024-04-10/nya-delar-av-historien-far-ta-plats-pa-vasby-kungsgard/?shareSource=sharebutton</t>
  </si>
  <si>
    <t>Jan avslöjar ny teori så fick Sala sitt namn</t>
  </si>
  <si>
    <t>Bok släpp</t>
  </si>
  <si>
    <t>https://www.salaallehanda.com/2024-04-11/jan-avslojar-ny-teori-sa-fick-sala-sitt-namn/?shareSource=sharebutton</t>
  </si>
  <si>
    <t xml:space="preserve">Detta har hänt i Sala från stenåldern till pizzans intåg </t>
  </si>
  <si>
    <t xml:space="preserve">Historia </t>
  </si>
  <si>
    <t>https://www.salaallehanda.com/2024-04-13/detta-har-hant-sala-fran-stenaldern-till-pizzans-intag/?shareSource=sharebutton</t>
  </si>
  <si>
    <t>Jubileumschefens tankar inför fördelsedagen, den här dagen skriver vi historia</t>
  </si>
  <si>
    <t>https://www.salaallehanda.com/2024-04-13/jubileumschefens-tankar-infor-fodelsedagen-den-har-dagen-skriver-vi-historia/?shareSource=sharebutton</t>
  </si>
  <si>
    <t xml:space="preserve">Polisen bevakar säkerheten även från luften under kungabesöket. </t>
  </si>
  <si>
    <t>https://www.salaallehanda.com/2024-04-14/polisen-bevakar-sakerheten-aven-fran-luften-under-kungabesoket/?shareSource=sharebutton</t>
  </si>
  <si>
    <t>Lill-Babs lånade Bengt-Eriks husvagn när Sala firades för 50 år sedan</t>
  </si>
  <si>
    <t>https://www.salaallehanda.com/2024-04-14/lill-babs-lanade-bengt-eriks-husvagn-nar-sala-firades-for-50-ar-sedan/?shareSource=sharebutton</t>
  </si>
  <si>
    <t>Historiapodden</t>
  </si>
  <si>
    <t xml:space="preserve">Sala silvergruva svenska statens skattkista </t>
  </si>
  <si>
    <t>Sala silvergruva</t>
  </si>
  <si>
    <t>https://poddtoppen.se/podcast/846032286/historiepodden/497-sala-silvergruva-svenska-statens-skattkista</t>
  </si>
  <si>
    <t>SR P4</t>
  </si>
  <si>
    <t>Så säkrar sala kommun firandet av staden</t>
  </si>
  <si>
    <t>https://sverigesradio.se/artikel/sa-sakrar-sala-kommun-firandet-av-staden?fbclid=iwar1czlu7nme-rnljwekaldybnfbvoysfjntehcj-1qkmnwedztwjnvob4tc</t>
  </si>
  <si>
    <t>Här är vägarna som spärras av</t>
  </si>
  <si>
    <t>Här är vägarna som spärras av under 400-årsfirandet - P4 Västmanland | Sveriges Radio</t>
  </si>
  <si>
    <t>Kungen om röda mattan fantastiskt engagemang</t>
  </si>
  <si>
    <t>https://sverigesradio.se/artikel/kungen-om-roda-mattan-fantastiskt-engagemang</t>
  </si>
  <si>
    <t>Tusentals ville se kungen hylla Sala</t>
  </si>
  <si>
    <t>https://sverigesradio.se/artikel/tusentals-ville-se-kungen-hylla-sala</t>
  </si>
  <si>
    <t xml:space="preserve">SR P4 </t>
  </si>
  <si>
    <t>Kungaparets mellanmål gymnasietjejernas proteinbar</t>
  </si>
  <si>
    <t>https://sverigesradio.se/artikel/kungaparets-mellanmal-gymnasietjejernas-proteinbar</t>
  </si>
  <si>
    <t xml:space="preserve">Hans staty avtäcks inför kungaparet </t>
  </si>
  <si>
    <t>https://sverigesradio.se/artikel/hans-staty-avtacks-infor-kungaparet</t>
  </si>
  <si>
    <t>Handvävd matta rullas ut i väntan på kungaparet, jättespännande</t>
  </si>
  <si>
    <t>https://sverigesradio.se/artikel/handvavda-mattan-rullas-ut-i-vantan-pa-kungaparet-jattespannande</t>
  </si>
  <si>
    <t>Salaborna väntar på kungaparet, skulle ha tagit barstolarna</t>
  </si>
  <si>
    <t>https://sverigesradio.se/artikel/salaborna-vantar-pa-kungaparet-skulle-tagit-barstolarna</t>
  </si>
  <si>
    <t xml:space="preserve">Kungahuset </t>
  </si>
  <si>
    <t>Kungaparet vid Salas 400-års jubileum</t>
  </si>
  <si>
    <t>https://www.kungahuset.se/arkiv/nyheter/2024-04-15-kungaparet-vid-salas-400-arsjubileum</t>
  </si>
  <si>
    <t>Följ födelsedagen minut för minut</t>
  </si>
  <si>
    <t>https://www.salaallehanda.com/2024-04-15/folj-fodelsedagen-minut-for-minut/?shareSource=sharebutton</t>
  </si>
  <si>
    <t>Mattan fick spontan applåd</t>
  </si>
  <si>
    <t>Mattan fick spontan applåd – tusentals såg kungens hyllning - P4 Västmanland | Sveriges Radio</t>
  </si>
  <si>
    <t>SVT Nyheter</t>
  </si>
  <si>
    <t>Nu invigs världens längsta handvävda röda matta</t>
  </si>
  <si>
    <t>Nu invigs världens längsta handvävda röda matta – till Sala 400-årsjubileum | SVT Nyheter</t>
  </si>
  <si>
    <t>Länsstyrelsen Västmanland</t>
  </si>
  <si>
    <t>Nyhet om 400-årsdagen</t>
  </si>
  <si>
    <t>Sala 400 år | Länsstyrelsen Västmanland</t>
  </si>
  <si>
    <t>Svensk damtidning</t>
  </si>
  <si>
    <t>Drottning Silvias härliga dag med kungen - se bilderna här</t>
  </si>
  <si>
    <t>Drottning Silvias härliga dag med kungen – se bilderna här | Svensk Damtidning</t>
  </si>
  <si>
    <t>folkfesten på stora torget kom du med på bild</t>
  </si>
  <si>
    <t>https://www.salaallehanda.com/2024-04-16/folkfesten-pa-stora-torget-kom-du-med-pa-bild/?shareSource=sharebutton</t>
  </si>
  <si>
    <t xml:space="preserve">Drottningen det var något helt annorlunda </t>
  </si>
  <si>
    <t>https://www.salaallehanda.com/2024-04-16/drottningen-det-har-var-nagot-helt-annorlunda/?shareSource=sharebutton</t>
  </si>
  <si>
    <t>En eloge till alla som skapat 400-års dagen</t>
  </si>
  <si>
    <t>https://www.salaallehanda.com/2024-04-16/en-eloge-till-alla-som-skapat-400-arsdagen/?shareSource=sharebutton</t>
  </si>
  <si>
    <t>Spana in världsrekordet - kungen och Silvia med på festen!</t>
  </si>
  <si>
    <t>Spana in världsrekordet – kungen och Silvia med på festen! | Svensk Dam</t>
  </si>
  <si>
    <t>Kommuntopparna ger födelsedagen högsta betyg</t>
  </si>
  <si>
    <t>https://www.salaallehanda.com/2024-04-17/kommuntopparna-ger-fodelsedagen-hogsta-betyg/?shareSource=sharebutton</t>
  </si>
  <si>
    <t>Du kan själv bidra till feststämningen i Sala</t>
  </si>
  <si>
    <t>Insändare: födelsedagskalaset</t>
  </si>
  <si>
    <t>https://www.salaallehanda.com/2024-04-17/du-kan-sjalv-bidra-till-feststamningen-i-sala/?shareSource=sharebutton</t>
  </si>
  <si>
    <t>Strålande sol när Sala firade 400 år</t>
  </si>
  <si>
    <t>Göteborgsposten</t>
  </si>
  <si>
    <t>Sara Aldén firar sin skiva med kungamiddag och släppfest</t>
  </si>
  <si>
    <t>https://www.gp.se/kultur/sara-alden-firar-sin-skiva-med-kungamiddag-och-slappfest.20ec3718-99aa-4a59-9c7b-5a9528b664b9</t>
  </si>
  <si>
    <t>Dragonmusikkåren är en kulturbärare som förtjänar uppmärksamhet</t>
  </si>
  <si>
    <t>https://www.salaallehanda.com/2024-04-19/dragonmusikkaren-ar-en-kulturbarare-som-fortjanar-uppmarksamhet/?shareSource=sharebutton</t>
  </si>
  <si>
    <t>Över 70 Salakonstnärer ställer ut i gallerian</t>
  </si>
  <si>
    <t>Kulturdagarna</t>
  </si>
  <si>
    <t>https://www.salaallehanda.com/2024-04-19/over-70-salakonstnarer-staller-ut-i-gallerian/?shareSource=sharebutton</t>
  </si>
  <si>
    <t>Kungabesök i Sala</t>
  </si>
  <si>
    <t>Kungabesök i Sala – Västmanlands Taltidning</t>
  </si>
  <si>
    <t>Epa-dunk kommer att spelas på sommarenns festival i Sala</t>
  </si>
  <si>
    <t>https://www.salaallehanda.com/2024-04-26/epa-dunk-kommer-spelas-pa-sommarens-festival-i-sala/?shareSource=sharebutton</t>
  </si>
  <si>
    <t xml:space="preserve">Guide- så kan du maxa din kulturnatta </t>
  </si>
  <si>
    <t xml:space="preserve">Kulturnatta </t>
  </si>
  <si>
    <t>https://www.salaallehanda.com/2024-04-26/guide-sa-kan-du-maxa-din-kulturnatta/?shareSource=sharebutton</t>
  </si>
  <si>
    <t>Historiepodden</t>
  </si>
  <si>
    <t>Historiepodden om Sala Silverguva, inleds med Sala 400 år</t>
  </si>
  <si>
    <t xml:space="preserve">Dags för salaborna att släppa loss en hel vecka vigs åt dansen </t>
  </si>
  <si>
    <t>Kulturskolan</t>
  </si>
  <si>
    <t>https://www.salaallehanda.com/2024-04-27/dags-for-salaborna-att-slappa-loss-en-hel-vecka-vigs-at-dansen/?shareSource=sharebutton</t>
  </si>
  <si>
    <t xml:space="preserve">Rekordmattans återkomst </t>
  </si>
  <si>
    <t>Insändare Röda mattan</t>
  </si>
  <si>
    <t>https://www.salaallehanda.com/2024-04-29/rekordmattornas-aterkomst/?shareSource=sharebutton</t>
  </si>
  <si>
    <t xml:space="preserve">Inslag om budgeten, 3 h 10 min in. </t>
  </si>
  <si>
    <t>Morgon i P4 Västmanland 30 april 2024 | Sveriges Radio</t>
  </si>
  <si>
    <t>Dansveckan avslutas med världspremiär</t>
  </si>
  <si>
    <t>https://www.salaallehanda.com/2024-05-03/dansveckan-avslutas-med-en-varldspremiar/?shareSource=sharebutton</t>
  </si>
  <si>
    <t>Centrumbion blir centrumscenen nu kastar vi oss ut</t>
  </si>
  <si>
    <t>https://www.salaallehanda.com/2024-05-03/centrumbion-blir-centrumscenen-nu-kastar-vi-oss-ut/?shareSource=sharebutton</t>
  </si>
  <si>
    <t>Landet Runt SVT</t>
  </si>
  <si>
    <t>Inslag om Vårsalong Drottning Kristina</t>
  </si>
  <si>
    <t>Landet runt – Avsnitt 13 | SVT Play</t>
  </si>
  <si>
    <t>Månsols visas upp under en dag-Camitzka parken invigs</t>
  </si>
  <si>
    <t xml:space="preserve">MånsOls dagen </t>
  </si>
  <si>
    <t>https://www.salaallehanda.com/2024-05-09/mans-ols-visas-upp-under-egen-dag-camitzka-parken-invigs/?shareSource=sharebutton</t>
  </si>
  <si>
    <t>Jubel på Silverstänkgalan</t>
  </si>
  <si>
    <t xml:space="preserve">UF företag </t>
  </si>
  <si>
    <t>https://www.salaallehanda.com/2024-05-09/jubel-pa-silverstankgalan/?shareSource=sharebutton</t>
  </si>
  <si>
    <t>Nästan 200 deltagare tävlar i Sm i kub</t>
  </si>
  <si>
    <t>SM kub</t>
  </si>
  <si>
    <t>https://www.salaallehanda.com/2024-05-09/nastan-200-deltagare-tavlar-i-sm-i-kub/?shareSource=sharebutton</t>
  </si>
  <si>
    <t>Kuber löses med förbundna ögon och med en hand</t>
  </si>
  <si>
    <t>https://www.salaallehanda.com/2024-05-11/kuber-loses-med-forbundna-ogon-och-med-en-hand/?shareSource=sharebutton</t>
  </si>
  <si>
    <t>500-tal triovdes på Salas playa</t>
  </si>
  <si>
    <t>https://www.salaallehanda.com/2024-05-13/bildextra-500-tal-trivdes-pa-salas-playa/?shareSource=sharebutton</t>
  </si>
  <si>
    <t xml:space="preserve">Salahar fått en skog - historiskt </t>
  </si>
  <si>
    <t>Jubileumsskog</t>
  </si>
  <si>
    <t>https://www.salaallehanda.com/2024-05-15/bildextra-sala-har-fatt-en-ny-skog-historiskt/?shareSource=sharebutton</t>
  </si>
  <si>
    <t xml:space="preserve">En sällsynt vy tog hem priset </t>
  </si>
  <si>
    <t xml:space="preserve">Månadens bild </t>
  </si>
  <si>
    <t>https://www.salaallehanda.com/2024-05-16/en-sallsynt-vy-tog-hem-priset/?shareSource=sharebutton</t>
  </si>
  <si>
    <t>Firande vid Väsby Kungsgård</t>
  </si>
  <si>
    <t>https://www.salaallehanda.com/2024-05-17/firande-vid-vasby-kungsgard/?shareSource=sharebutton</t>
  </si>
  <si>
    <t xml:space="preserve">ett besök hos Camelonterna sista rycket inför preimiären </t>
  </si>
  <si>
    <t>Premiär</t>
  </si>
  <si>
    <t>https://www.salaallehanda.com/2024-05-18/ett-besok-hos-cameleonterna-sista-rycket-infor-premiaren/?shareSource=sharebutton</t>
  </si>
  <si>
    <t>Dagens nyheter</t>
  </si>
  <si>
    <t>Badhusboomen som ruinerar kommunerna</t>
  </si>
  <si>
    <t xml:space="preserve">reportage </t>
  </si>
  <si>
    <t>https://www.dn.se/sverige/badhusboomen-som-ruinerar-kommunerna/</t>
  </si>
  <si>
    <t>Gruvan bjuder in till sommarfest</t>
  </si>
  <si>
    <t>Sommar i gruvan</t>
  </si>
  <si>
    <t>https://www.salaallehanda.com/2024-05-22/gruvan-bjuder-in-till-sommarfest/?shareSource=sharebutton</t>
  </si>
  <si>
    <t xml:space="preserve">Dubbla guld för Sala i jubileumsterräng </t>
  </si>
  <si>
    <t>Sala Klassikern</t>
  </si>
  <si>
    <t>https://www.salaallehanda.com/2024-05-27/dubbla-guld-for-ifk-sala-i-jubileumsterrangen/?shareSource=sharebutton</t>
  </si>
  <si>
    <t>Jubel för Salas senaste musikscen</t>
  </si>
  <si>
    <t>Centrumscenen</t>
  </si>
  <si>
    <t>https://www.salaallehanda.com/2024-05-27/jubel-for-salas-senaste-musikscen/?shareSource=sharebutton</t>
  </si>
  <si>
    <t>Inslag om Fouad Youcefi och födelsedagen 1 h 44 min in</t>
  </si>
  <si>
    <t xml:space="preserve">https://sverigesradio.se/avsnitt/2386555 </t>
  </si>
  <si>
    <t>Jubileumsåret i Sala går vidare</t>
  </si>
  <si>
    <t>Jubileumsåret i Sala går vidare – Västmanlands Taltidning</t>
  </si>
  <si>
    <t>Trevligare och tjockare plånbok -nusläpps boken om salas politiska historia</t>
  </si>
  <si>
    <t>Boksläpp</t>
  </si>
  <si>
    <t>https://www.salaallehanda.com/2024-05-28/trevligare-politiker-och-tjockare-planbok-nu-slapps-boken-om-salas-politiska-historia/?shareSource=sharebutton</t>
  </si>
  <si>
    <t xml:space="preserve">Sotig kartong med salarötter gav inspriation till bok </t>
  </si>
  <si>
    <t>https://www.salaallehanda.com/2024-05-28/sotig-kartong-med-salarotter-gav-inspiration-till-bok/?shareSource=sharebutton</t>
  </si>
  <si>
    <t>Salaborna bekostar bok med begränsad utgåva -70 exemplar skänks till politiker</t>
  </si>
  <si>
    <t>https://www.salaallehanda.com/2024-05-29/salaborna-bekostar-bok-med-begransad-utgava-70-exemplar-skanks-till-politikerna/?shareSource=sharebutton</t>
  </si>
  <si>
    <t>Kila skola firade Sala 400 år med djur-löpning och eget schakt</t>
  </si>
  <si>
    <t>https://www.salaallehanda.com/2024-05-29/kila-skola-firade-sala-400-ar-med-djur-lopning-och-eget-schakt/?shareSource=sharebutton</t>
  </si>
  <si>
    <t xml:space="preserve">På biologisk mångfaldens dag invigdes den ätbara trädgården </t>
  </si>
  <si>
    <t>Besöksmål</t>
  </si>
  <si>
    <t>https://www.salaallehanda.com/2024-05-29/pa-biologiska-mangfaldens-dag-invigdes-den-atbara-tradgarden/?shareSource=sharebutton</t>
  </si>
  <si>
    <t>Petra Marklund klar för sommarens festival</t>
  </si>
  <si>
    <t>https://www.salaallehanda.com/2024-05-31/petra-marklund-klar-for-sommarens-festival-i-sala/?shareSource=sharebutton</t>
  </si>
  <si>
    <t>VLT</t>
  </si>
  <si>
    <t>Firandet av Salas 400-årsjubileum fortsätter med festivalveckan Sala loves</t>
  </si>
  <si>
    <t>Salabornas motiv från Silverstaden ska visas upp</t>
  </si>
  <si>
    <t>Konst</t>
  </si>
  <si>
    <t>https://www.salaallehanda.com/2024-06-08/salabornas-motiv-fran-silverstaden-ska-visas-upp/?shareSource=sharebutton</t>
  </si>
  <si>
    <t>Sala Loves jubileumsårets kulturklimax</t>
  </si>
  <si>
    <t>Sala Loves</t>
  </si>
  <si>
    <t>https://www.salaallehanda.com/2024-06-09/sala-loves-jubileumsarets-kulturklimax/?shareSource=sharebutton</t>
  </si>
  <si>
    <t>Vi bilägare</t>
  </si>
  <si>
    <t>4 helsidor redaktionell text i "Vi bilägare"</t>
  </si>
  <si>
    <t>Bilder finns från fysisk tidning</t>
  </si>
  <si>
    <t xml:space="preserve">Bråsta-Lasse, HC Andersen och Ulrika Eleonora samlades på stora torget </t>
  </si>
  <si>
    <t>Salas historia</t>
  </si>
  <si>
    <t>https://www.salaallehanda.com/2024-06-11/brasta-lasse-hc-andersen-och-ulrika-eleonora-samlades-pa-stora-torget/?shareSource=sharebutton</t>
  </si>
  <si>
    <t>Färgglada pianon ställs ut i Sala</t>
  </si>
  <si>
    <t>https://www.salaallehanda.com/2024-06-12/banksy-inspirerade-pianon-ska-uppmana-till-delad-musikgladje/?shareSource=sharebutton</t>
  </si>
  <si>
    <t xml:space="preserve">Aguelis  sommarutställnig något alldelens extra </t>
  </si>
  <si>
    <t>https://www.salaallehanda.com/2024-06-14/aguelimusets-sommarutstallning-nagot-alldeles-extra/?shareSource=sharebutton</t>
  </si>
  <si>
    <t>Så kommer det att se ut när Lärkan förvandlas till festivalområde</t>
  </si>
  <si>
    <t>https://www.salaallehanda.com/2024-06-17/sa-kommer-det-se-ut-nar-larkan-forvandlas-till-festivalomrade/?shareSource=sharebutton</t>
  </si>
  <si>
    <t xml:space="preserve">Drönare bevakar Sala under Putte i Parken </t>
  </si>
  <si>
    <t>https://www.salaallehanda.com/2024-06-19/dronare-bevakar-sala-under-putte-i-parken/?shareSource=sharebutton</t>
  </si>
  <si>
    <t xml:space="preserve">Mystiks kub välkomnar tåggäster </t>
  </si>
  <si>
    <t>https://www.salaallehanda.com/2024-06-20/mystisk-kub-valkomnar-taggaster/?shareSource=sharebutton</t>
  </si>
  <si>
    <t xml:space="preserve">Lekfull sommarteater med Camelonterna  </t>
  </si>
  <si>
    <t xml:space="preserve">Teater </t>
  </si>
  <si>
    <t>https://www.salaallehanda.com/2024-06-24/lekfull-sommarteater-med-cameleonterna/?shareSource=sharebutton</t>
  </si>
  <si>
    <t>Biblioteket bjuder in Salas barn till en tidsresa</t>
  </si>
  <si>
    <t xml:space="preserve">  Historia</t>
  </si>
  <si>
    <t>https://www.salaallehanda.com/2024-06-24/biblioteket-bjuder-in-salas-barn-till-en-tidsresa/?shareSource=sharebutton</t>
  </si>
  <si>
    <t xml:space="preserve">Nu görs det sista förberedelserna inför Sala Loves </t>
  </si>
  <si>
    <t xml:space="preserve">Sala Loves </t>
  </si>
  <si>
    <t>https://www.salaallehanda.com/2024-06-27/nu-gors-de-sista-forberedelserna-infor-sala-loves/?shareSource=sharebutton</t>
  </si>
  <si>
    <t xml:space="preserve">Jazzklubbens konsert på Stora torget </t>
  </si>
  <si>
    <t>https://www.salaallehanda.com/2024-07-01/jazzklubbens-konsert-pa-stora-torget/?shareSource=sharebutton</t>
  </si>
  <si>
    <t>NU är Putte i Parken redo att ta emot Salaborna</t>
  </si>
  <si>
    <t>https://www.salaallehanda.com/2024-07-04/nu-ar-putte-i-parken-redo-att-ta-emot-salaborna/?shareSource=sharebutton</t>
  </si>
  <si>
    <t>Bildextra från Putte i Parken</t>
  </si>
  <si>
    <t>https://www.salaallehanda.com/2024-07-06/bildextra-fran-putte-i-parken-2RO5Y/?shareSource=sharebutton</t>
  </si>
  <si>
    <t xml:space="preserve">Lugn festivalhelg trots att flera togs för fylla och brott </t>
  </si>
  <si>
    <t>https://www.salaallehanda.com/2024-07-08/lugn-festivalhelg-trots-att-flera-togs-for-fylla-och-brott/?shareSource=sharebutton</t>
  </si>
  <si>
    <t xml:space="preserve">Mycket mer folk än vanligt i butikerna </t>
  </si>
  <si>
    <t>https://www.salaallehanda.com/2024-07-09/mycket-mer-folk-an-vanligt/?shareSource=sharebutton</t>
  </si>
  <si>
    <t xml:space="preserve">För oss var det bara att åka hem från festivalen </t>
  </si>
  <si>
    <t>https://www.salaallehanda.com/2024-07-09/for-oss-var-det-bara-att-aka-hem-fran-festivalen/?shareSource=sharebutton</t>
  </si>
  <si>
    <t xml:space="preserve">Stan bubblar av liv </t>
  </si>
  <si>
    <t>https://www.salaallehanda.com/2024-07-14/stan-bubblar-av-liv/?shareSource=sharebutton</t>
  </si>
  <si>
    <t>Medeltiden väcks till liv i helgen</t>
  </si>
  <si>
    <t>Medeltidshelg</t>
  </si>
  <si>
    <t>https://www.salaallehanda.com/2024-07-17/medeltiden-vacks-till-liv-i-helgen/?shareSource=sharebutton</t>
  </si>
  <si>
    <t xml:space="preserve">Tjuvarna var säkert hungriga </t>
  </si>
  <si>
    <t xml:space="preserve">Medeltidsghelg </t>
  </si>
  <si>
    <t>https://www.salaallehanda.com/2024-07-18/tjuvarna-var-sakert-hungriga/?shareSource=sharebutton</t>
  </si>
  <si>
    <t>800 biljetter sålda till årets Hemvändarkväll, jättekul.</t>
  </si>
  <si>
    <t xml:space="preserve">Hemvändarkväll </t>
  </si>
  <si>
    <t>https://www.salaallehanda.com/2024-07-18/800-biljetter-salda-till-arets-hemvandarkvall-jattekul/?shareSource=sharebutton</t>
  </si>
  <si>
    <t>HUr tänker de som arrangerar Sala 400 års jubileum</t>
  </si>
  <si>
    <t>https://www.salaallehanda.com/2024-07-19/hur-tanker-de-som-arrangerar-sala-400-arsjubileum/?shareSource=sharebutton</t>
  </si>
  <si>
    <t xml:space="preserve">bildextra häng med på en tidsresa till medeltiden </t>
  </si>
  <si>
    <t>https://www.salaallehanda.com/2024-07-21/bildextra-hang-med-pa-en-tidsresa-till-medeltiden/?shareSource=sharebutton</t>
  </si>
  <si>
    <t xml:space="preserve">Stor uppslutning återkommer gärna nästa år </t>
  </si>
  <si>
    <t>https://www.salaallehanda.com/2024-07-22/stor-uppslutning-aterkommer-garna-nasta-ar/?shareSource=sharebutton</t>
  </si>
  <si>
    <t xml:space="preserve">Succe för hemvändarkvällen löftet från arrangörerna </t>
  </si>
  <si>
    <t>https://www.salaallehanda.com/2024-07-22/succe-for-hemvandarkvallen-loftet-fran-arrangorerna/?shareSource=sharebutton</t>
  </si>
  <si>
    <t xml:space="preserve">Salas bästa om kritiken kring stadens 400 års jubileum </t>
  </si>
  <si>
    <t>https://www.salaallehanda.com/2024-07-23/salas-basta-om-kritiken-kring-stadens-400-arsjubileum/?shareSource=sharebutton</t>
  </si>
  <si>
    <t>Sala 400 år är inte lätt att  vara alla till lags</t>
  </si>
  <si>
    <t>https://www.salaallehanda.com/2024-07-24/sala-400-ar-inte-latt-att-vara-alla-till-lags/?shareSource=sharebutton</t>
  </si>
  <si>
    <t>Salaklassikern framme vid simningen</t>
  </si>
  <si>
    <t>https://www.salaallehanda.com/2024-07-25/salaklassikern-ar-framme-vid-simningen/?shareSource=sharebutton</t>
  </si>
  <si>
    <t>Vapen på hemvändarkvällen var fanns säkerhetstänket</t>
  </si>
  <si>
    <t xml:space="preserve">Insändare </t>
  </si>
  <si>
    <t>https://www.salaallehanda.com/2024-07-26/vapen-pa-hemvandarkvallen-var-fanns-sakerhetstanket/?shareSource=sharebutton</t>
  </si>
  <si>
    <t>Bättre med en tanke i huvudet en hundra bland molnen</t>
  </si>
  <si>
    <t>Insändare: Historisk marknad</t>
  </si>
  <si>
    <t>https://www.salaallehanda.com/2024-07-29/battre-med-en-tanke-i-huvudet-en-hundra-bland-molnen-sba/?shareSource=sharebutton</t>
  </si>
  <si>
    <t>De vill lyfta Salas unika musiktradition</t>
  </si>
  <si>
    <t>Folk Musik Dans</t>
  </si>
  <si>
    <t>https://www.salaallehanda.com/2024-07-30/de-vill-lyfta-salas-unika-musiktradition/?shareSource=sharebutton</t>
  </si>
  <si>
    <t>Sätra Brunn ordnar tidsresa till 1700-talet</t>
  </si>
  <si>
    <t>1700-talsdagarna</t>
  </si>
  <si>
    <t>https://www.salaallehanda.com/2024-08-13/satra-brunn-ordnar-tidsresa-till-1700-talet/?shareSource=sharebutton</t>
  </si>
  <si>
    <t>Föreningslivet bjuder på storslagen baluns i Ransta</t>
  </si>
  <si>
    <t>Baluns i Ransta</t>
  </si>
  <si>
    <t>https://www.salaallehanda.com/2024-08-22/foreningslivet-bjuder-pa-storslagen-baluns-i-ransta/?shareSource=sharebutton</t>
  </si>
  <si>
    <t>Salas bästa skribenter korade i jubileumstävlingen</t>
  </si>
  <si>
    <t>Sala 400 ord</t>
  </si>
  <si>
    <t>https://www.salaallehanda.com/2024-08-22/salas-basta-skribenter-korade-i-jubileumstavlingen/?shareSource=sharebutton</t>
  </si>
  <si>
    <t>Salamässan jubilerar och satsar extra på folkfesten</t>
  </si>
  <si>
    <t>Salamässan</t>
  </si>
  <si>
    <t>https://www.salaallehanda.com/2024-08-29/salamassan-jubilerar-och-satsar-extra-pa-folkfesten/?shareSource=sharebutton</t>
  </si>
  <si>
    <t>Linus triumf i skrivartävlingen</t>
  </si>
  <si>
    <t>https://www.salaallehanda.com/2024-08-29/linus-triumf-i-skrivtavlingen-las-hans-56-sekunder-har/?shareSource=sharebutton</t>
  </si>
  <si>
    <t>Pridevecka med parad</t>
  </si>
  <si>
    <t>Sala Pride</t>
  </si>
  <si>
    <t>https://www.salaallehanda.com/2024-09-04/pridevecka-med-parad-och-premiar-for-ny-motesplats/?shareSource=sharebutton</t>
  </si>
  <si>
    <t xml:space="preserve">Var Drottningen en man eller kvinna eller båda och? </t>
  </si>
  <si>
    <t>Drottning K Cameleonterna</t>
  </si>
  <si>
    <t>https://www.salaallehanda.com/2024-09-05/var-drottningen-en-man-kvinna-eller-bade-och/?shareSource=sharebutton</t>
  </si>
  <si>
    <t>Fyrverkerimusiken flyttar till ny plats</t>
  </si>
  <si>
    <t>Händels fyrverkerimusik</t>
  </si>
  <si>
    <t>https://www.salaallehanda.com/2024-09-05/fyrverkerimusiken-flyttar-till-ny-plats/?shareSource=sharebutton</t>
  </si>
  <si>
    <t>Så såg det ut när lasershow ersatte fyrverkeriet</t>
  </si>
  <si>
    <t>https://www.salaallehanda.com/2024-09-08/sa-har-sag-det-ut-nar-lasershow-ersatte-fyrverkeriet/?shareSource=sharebutton</t>
  </si>
  <si>
    <t>Flera lokala aktörer nominerade till stort pris</t>
  </si>
  <si>
    <t>Stora Turismpriset</t>
  </si>
  <si>
    <t>https://www.vasterastidning.se/vastmanland/flera-lokala-aktorer-nominerade-till-stort-pris/261823</t>
  </si>
  <si>
    <t>Förening vill arrangera historisk marknad även 2025</t>
  </si>
  <si>
    <t>Historisk marknad</t>
  </si>
  <si>
    <t>https://www.salaallehanda.com/2024-09-25/forening-vill-arrangera-historisk-marknad-aven-2025/?shareSource=sharebutton</t>
  </si>
  <si>
    <t>Socialstyrelsen</t>
  </si>
  <si>
    <t>2024-9-9212.pdf</t>
  </si>
  <si>
    <t>Kostnad för elevhälsa per kommun Kostnader för elevhälsa per elev uppdelat per kommun år 2022, endast kommunal huvudman Kommun Kostnad per elev, kr Knivsta 2 030 Tomelilla 2 330 Gagnef 2 470 Tidaholm 2 630 Växjö 2 770 Vallentuna 2 810 Grums 2 830 Svalöv 2 870 Upplands Väsby 2 890 Danderyd 2 930 Lidingö 2 930 Katrineholm 2 940 Norrköping 3 010 Aneby 3 070 Ulricehamn 3 070 Ovanåker 3 130 Ydre 3 130 Karlskoga 3 230 Nacka 3 250 Tierp 3 250 Svedala 3 260 Helsingborg 3 280 Robertsfors 3 280 Svenljunga 3 290 Haninge 3 350 Kristianstad 3 350 47 Nationellt hälsoprogram för barn och unga Kommun Kostnad per elev, kr Boden 3 360 Vännäs 3 360 Södertälje 3 410 Kungsör 3 430 Åtvidaberg 3 430 Kungsbacka 3 440 Salem 3 470 Staffanstorp 3 480 Åmål 3 480 Ödeshög 3 490 Östhammar 3 520 Örnsköldsvik 3 530 Heby 3 550 Kristinehamn 3 560 Alvesta 3 580 Kävlinge 3 600 Linköping 3 600 Ljungby 3 620 Söderhamn 3 620 Köping 3 660 Hultsfred 3 670 Avesta 3 680 Gullspång 3 680 Lund 3 700 Täby 3 700 Härryda 3 730 Karlsborg 3 730 Botkyrka 3 740 Ludvika 3 740 Uppsala 3 740 Tingsryd 3 750 48 Nationellt hälsoprogram för barn och unga Kommun Kostnad per elev, kr Tyresö 3 750 Essunga 3 760 Vaggeryd 3 760 Arvidsjaur 3 790 Umeå 3 800 Alingsås 3 810 Olofström 3 820 Osby 3 820 Stockholm 3 840 Jönköping 3 850 Värnamo 3 850 Västervik 3 870 Arboga 3 880 Fagersta 3 880 Kramfors 3 900 Gnesta 3 910 Bengtsfors 3 920 Kalmar 3 930 Lessebo 3 940 Hudiksvall 3 950 Ekerö 3 970 Sigtuna 3 980 Hammarö 4 000 Nässjö 4 000 Lidköping 4 010 Karlshamn 4 020 Lomma 4 020 Övertorneå 4 020 Härjedalen 4 030 Trelleborg 4 030 Kungälv 4 040 49 Nationellt hälsoprogram för barn och unga Kommun Kostnad per elev, kr Storfors 4 060 Vellinge 4 060 Rättvik 4 070 Dorotea 4 080 Askersund 4 100 Höör 4 110 Malung-Sälen 4 110 Falun 4 120 Kil 4 120 Orust 4 120 Partille 4 120 Skövde 4 120 Mark 4 130 Hässleholm 4 140 Munkfors 4 140 Bollnäs 4 150 Norsjö 4 150 Sölvesborg 4 150 Eskilstuna 4 160 Västerås 4 160 Boxholm 4 170 Mölndal 4 170 Enköping 4 180 Sundsvall 4 180 Berg 4 190 Borlänge 4 190 Motala 4 190 Värmdö 4 190 Forshaga 4 200 Mellerud 4 200 Sollentuna 4 200 50 Nationellt hälsoprogram för barn och unga Kommun Kostnad per elev, kr Töreboda 4 200 Lycksele 4 210 Smedjebacken 4 210 Leksand 4 220 Arvika 4 230 Kumla 4 230 Falköping 4 240 Söderköping 4 240 Torsås 4 250 Bjurholm 4 280 Falkenberg 4 280 Habo 4 290 Tibro 4 310 Vansbro 4 310 Upplands-Bro 4 320 Östersund 4 320 Sävsjö 4 360 Halmstad 4 380 Mönsterås 4 390 Lekeberg 4 400 Ängelholm 4 410 Eksjö 4 420 Huddinge 4 420 Varberg 4 430 Piteå 4 440 Vetlanda 4 440 Sunne 4 450 Borås 4 460 Laxå 4 460 Solna 4 460 Borgholm 4 470 51 Nationellt hälsoprogram för barn och unga Kommun Kostnad per elev, kr Örebro 4 480 Hagfors 4 490 Karlskrona 4 500 Åstorp 4 510 Pajala 4 520 Mjölby 4 540 Årjäng 4 540 Mörbylånga 4 550 Bollebygd 4 590 Gävle 4 610 Lerum 4 620 Mora 4 650 Surahammar 4 690 Nynäshamn 4 700 Landskrona 4 710 Ånge 4 720 Gislaved 4 730 Norberg 4 740 Tjörn 4 740 Skellefteå 4 750 Tanum 4 770 Nykvarn 4 780 Ljusdal 4 790 Tranås 4 790 Strömsund 4 800 Sollefteå 4 810 Karlstad 4 820 Sjöbo 4 830 Tranemo 4 840 Håbo 4 850 Hallstahammar 4 870 52 Nationellt hälsoprogram för barn och unga Kommun Kostnad per elev, kr Ronneby 4 870 Ljusnarsberg 4 890 Storuman 4 920 Vindeln 4 920 Ale 4 960 Strömstad 4 960 Kiruna 4 990 Strängnäs 4 990 Vimmerby 5 000 Dals-Ed 5 010 Lysekil 5 010 Örkelljunga 5 030 Sundbyberg 5 050 Uddevalla 5 060 Trollhättan 5 070 Malmö 5 100 Nordmaling 5 100 Skinnskatteberg 5 110 Bräcke 5 120 Gotland 5 120 Timrå 5 120 Stenungsund 5 130 Krokom 5 180 Nyköping 5 180 Hofors 5 190 Vårgårda 5 200 Järfälla 5 210 Kinda 5 230 Åsele 5 230 Emmaboda 5 250 Hedemora 5 250 53 Nationellt hälsoprogram för barn och unga Kommun Kostnad per elev, kr Älmhult 5 280 Hörby 5 300 Eslöv 5 340 Nybro 5 360 Ystad 5 370 Torsby 5 380 Nora 5 390 Mullsjö 5 400 Hallsberg 5 440 Vara 5 440 Filipstad 5 470 Skara 5 470 Munkedal 5 490 Österåker 5 490 Kalix 5 530 Oxelösund 5 530 Båstad 5 540 Perstorp 5 550 Vadstena 5 550 Hylte 5 560 Höganäs 5 570 Ockelbo 5 580 Finspång 5 600 Hällefors 5 620 Säter 5 690 Härnösand 5 700 Skurup 5 700 Trosa 5 710 Gnosjö 5 720 Åre 5 760 Luleå 5 890 54 Nationellt hälsoprogram för barn och unga Kommun Kostnad per elev, kr Säffle 5 890 Orsa 5 910 Älvsbyn 5 910 Sandviken 5 920 Bromölla 5 930 Vänersborg 5 930 Lindesberg 5 970 Oskarshamn 6 020 Högsby 6 030 Göteborg 6 150 Bjuv 6 290 Mariestad 6 310 Överkalix 6 310 Sotenäs 6 400 Norrtälje 6 420 Vaxholm 6 450 Sala 6 570 Laholm 6 580 Vingåker 6 610 Götene 6 640 Gällivare 6 690 Vilhelmina 6 840 Burlöv 6 950 Grästorp 7 080 Färgelanda 7 100 Herrljunga 7 100 Valdemarsvik 7 110 Markaryd 7 180 Jokkmokk 7 490 Klippan 7 500 Lilla Edet 7 620 55 Nationellt hälsoprogram för barn och unga Kommun Kostnad per elev, kr Uppvidinge 7 760 Öckerö 7 850 Eda 8 120 Östra Göinge 8 200 Älvdalen 8 350 Älvkarleby 8 440 Haparanda 8 550 Flen 8 620 Hjo 8 790 Nordanstig 8 830 Ragunda 9 990 Simrishamn 10 870 Malå 10 970 Degerfors 11 350 Sorsele 11 870 Arjeplog 12 710 Källa: Skolverket.</t>
  </si>
  <si>
    <t>https://www.socialstyrelsen.se/globalassets/sharepoint-dokument/artikelkatalog/ovrigt/2024-9-9212.pdf</t>
  </si>
  <si>
    <t>Teaterfest i dagarna tre med chans att prova på</t>
  </si>
  <si>
    <t>Barn- &amp; Teaterfestival</t>
  </si>
  <si>
    <t>https://www.salaallehanda.com/2024-10-02/teaterfest-i-dagarna-tre-med-chans-att-prova-pa/?shareSource=sharebutton</t>
  </si>
  <si>
    <t>Premiären närmar sig för Columbus kortfilm</t>
  </si>
  <si>
    <t>Columbusteatern</t>
  </si>
  <si>
    <t>https://www.salaallehanda.com/2024-10-14/premiaren-narmar-sig-for-columbus-kortfilm/?shareSource=sharebutton</t>
  </si>
  <si>
    <t>https://www.salaallehanda.com/2024-10-14/premiaren-narmar-sig-for-columbus-kortfilm/</t>
  </si>
  <si>
    <t>Storfors kommun</t>
  </si>
  <si>
    <t>Kallelse KS 2024-10-21.pdf</t>
  </si>
  <si>
    <t>https://www.storfors.se/download/18.343afe331927093173e1b77d/1728916342933/Kallelse%20KS%202024-10-21.pdf</t>
  </si>
  <si>
    <t>Husbil &amp; Husvagn</t>
  </si>
  <si>
    <t>Sala: 400 år i centrum och periferi</t>
  </si>
  <si>
    <t>https://www.husbilhusvagn.se/resa/resereportage/sala-400-ar-i-centrum-och-periferi</t>
  </si>
  <si>
    <t>Under höstlovet rullar Halloweenbussen i Sala</t>
  </si>
  <si>
    <t>Halloweenbussen</t>
  </si>
  <si>
    <t>https://www.salaallehanda.com/2024-10-22/under-hostlovet-rullar-halloweenbussen-i-sala/?shareSource=sharebutton</t>
  </si>
  <si>
    <t>Sala kommun</t>
  </si>
  <si>
    <t>På sportlovet, påsklovet, höstlovet och delar av sommarlovet ordnas aktiviteter för barn och ungdomar som bor i Sala kommun. Här samlar vi information om vad Kultur och fritid i samarbete med föreningar med flera erbjuder på loven.</t>
  </si>
  <si>
    <t>https://www.sala.se/?page=message&amp;amp;type=push&amp;amp;sid=37460</t>
  </si>
  <si>
    <t>Premiär för unik virtuell upplevelse</t>
  </si>
  <si>
    <t>Gruvan virtuell upplevelse/Leaderprojektet</t>
  </si>
  <si>
    <t>https://www.salaallehanda.com/2024-10-24/premiar-for-unik-virtuell-upplevelse-fick-gashud/?shareSource=sharebutton</t>
  </si>
  <si>
    <t>Insändare Vi har inte råd att vänta 20 år på Norrmalm</t>
  </si>
  <si>
    <t>https://www.salaallehanda.com/2024-10-24/vi-har-inte-rad-att-vanta-20-ar-pa-norrmalm/</t>
  </si>
  <si>
    <t>Spöktunnlar och skridskodisco höstlovets höjdpunkter</t>
  </si>
  <si>
    <t>https://www.salaallehanda.com/2024-10-25/spoktunnlar-och-skridskodisco-hostlovets-hojdpunkter-i-sala-och-heby/?shareSource=sharebutton</t>
  </si>
  <si>
    <t>SVT - Nyheter</t>
  </si>
  <si>
    <t>https://www.svt.se/nyheter/lokalt/vastmanland/ebba-och-sigrid-vagade-ta-halloweenbussen-till-silvergruvan-i-sala-valdigt-mycket-spindelnat</t>
  </si>
  <si>
    <t>SVT - Västmanland</t>
  </si>
  <si>
    <t>Svt</t>
  </si>
  <si>
    <t>Ebba och Sigrid vågade ta halloweenbussen till silvergruvan i Sala: ”Väldigt mycket spindelnät”</t>
  </si>
  <si>
    <t>Skräckinjagande Halloweenbudd gjorde succé</t>
  </si>
  <si>
    <t>https://www.salaallehanda.com/2024-11-01/skrackinjagande-halloweenbuss-gjorde-succe/?shareSource=sharebutton</t>
  </si>
  <si>
    <t>Inslag på Landet runt i ca 2 minuter</t>
  </si>
  <si>
    <t>https://www.svtplay.se/video/84dMXbA/landet-runt/idag-02-00?id=KXvMgDQ&amp;position=1879</t>
  </si>
  <si>
    <t>Västerås Tidning</t>
  </si>
  <si>
    <t>https://www.vasterastidning.se/vasteras/guiden-det-hander-denna-vecka-i-vasteras/265435</t>
  </si>
  <si>
    <t>Morgonrapporten: Legendariska bandet spelar i Västerås ikväll</t>
  </si>
  <si>
    <t>https://www.vasterastidning.se/vasteras/morgonrapporten-legendariska-bandet-spelar-i-vasteras-ikvall/265573</t>
  </si>
  <si>
    <t>Salabornas poesi har bitat sig fast i marken</t>
  </si>
  <si>
    <t>Poesikuben</t>
  </si>
  <si>
    <t>https://www.salaallehanda.com/2024-11-10/salabornas-poesi-har-bitit-sig-fast-i-marken/?shareSource=sharebutton</t>
  </si>
  <si>
    <t>Sala jubileumsår går vidare</t>
  </si>
  <si>
    <t>Salas jubileumsår går vidare – Västmanlands Taltidning</t>
  </si>
  <si>
    <t>Avslöjandet: SVTs Luciamorgon sänds från Sala</t>
  </si>
  <si>
    <t>Luciamorgon</t>
  </si>
  <si>
    <t>Avslöjandet: SVT:s Luciamorgon sänds från Sala – Sala Allehanda</t>
  </si>
  <si>
    <t>SVTs luciaprogram spelas in i silvergruvan</t>
  </si>
  <si>
    <t>https://www.vasterastidning.se/vastmanland/svts-luciaprogram-spelas-in-i-silvergruvan/266367</t>
  </si>
  <si>
    <t>Sveriges lucia i Silvergruvan</t>
  </si>
  <si>
    <t>https://sverigesradio.se/artikel/sveriges-lucia-i-silvergruvan-svt-sander-fran-sala?fbclid=iwy2xjawgomhtlehrua2flbqixmqabhzb32-he5nb8oferuymblunszdhosvx2cdr-ivghxxg-8vasovgcvnsg-q_aem_yl9aqjtstr1bdvmp4s_gqq&amp;sfnsn=wa</t>
  </si>
  <si>
    <t>Sveriges Lucia i silvergruvan – SVT sänder från Sala</t>
  </si>
  <si>
    <t>https://sverigesradio.se/artikel/sveriges-lucia-i-silvergruvan-svt-sander-fran-sala</t>
  </si>
  <si>
    <t>Sveriges Radio</t>
  </si>
  <si>
    <t>SVTs Luciamorgon i Sala-unik silverkrona kröner firandet</t>
  </si>
  <si>
    <t>https://www.salaallehanda.com/2024-11-20/svts-luciamorgon-i-sala-unik-silverkrona-kroner-firandet/?shareSource=sharebutton</t>
  </si>
  <si>
    <t>SVTs luciatåg spelas in producenten hyllar Sala</t>
  </si>
  <si>
    <t>https://sverigesradio.se/artikel/svts-luciatag-spelas-in-producenten-hyllar-sala</t>
  </si>
  <si>
    <t>Lova är SVTs lucia</t>
  </si>
  <si>
    <t>https://sverigesradio.se/artikel/lovisa-ar-svts-lucia-fick-veta-efter-en-korlektion</t>
  </si>
  <si>
    <t>Luciamorgon i Sala här är alla detaljerna</t>
  </si>
  <si>
    <t>https://www.salaallehanda.com/2024-11-23/luciamorgon-i-sala-har-ar-alla-detaljerna/?shareSource=sharebutton</t>
  </si>
  <si>
    <t xml:space="preserve">Charlotte fick äran </t>
  </si>
  <si>
    <t>https://sverigesradio.se/artikel/charlotte-fick-aran-smidde-kronan-till-svts-luciafirande?fbclid=iwy2xjawgxidvlehrua2flbqixmqabhc777kwfaqb-ei0njqvkf-wcgjm3pbwzhphno4ph4ujk0ko6kbc1grmztw_aem_ddhsobn6bfm3ykj0o-wqaa</t>
  </si>
  <si>
    <t>Lova 18 ska lussa inför flera miljoner</t>
  </si>
  <si>
    <t>https://www.salaallehanda.com/2024-11-25/lova-18-ska-lussa-infor-flera-miljoner-hedrad/?shareSource=sharebutton</t>
  </si>
  <si>
    <t>Nu är granarna på plats på stora torget</t>
  </si>
  <si>
    <t>Områdespynt</t>
  </si>
  <si>
    <t>https://www.salaallehanda.com/2024-11-28/nu-ar-granarna-pa-plats-pa-stora-torget/?shareSource=sharebutton</t>
  </si>
  <si>
    <t>P1 Morgon</t>
  </si>
  <si>
    <t>Samma som 20241201 på P4 Västmanland</t>
  </si>
  <si>
    <t>p1 morgon 29 november 2.27 in i programmet https://sverigesradio.se/avsnitt?programid=1650</t>
  </si>
  <si>
    <t xml:space="preserve">P4 Västmanland </t>
  </si>
  <si>
    <t>Historikern: Luciamorgon i Sala Silvergruvan blir magiskt</t>
  </si>
  <si>
    <t>Historikern: Luciamorgon i Sala Silvergruva blir magiskt - P4 Västmanland | Sveriges Radio</t>
  </si>
  <si>
    <t>Salas riksspelmän Josefina och Carina</t>
  </si>
  <si>
    <t>https://www.salaallehanda.com/2024-12-03/salas-riksspelman-josefina-och-carina-slapper-ny-musik/?shareSource=sharebutton</t>
  </si>
  <si>
    <t>Salaprofilens bebislycka</t>
  </si>
  <si>
    <t>https://www.salaallehanda.com/2024-12-03/salaprofilens-bebislycka/?shareSource=sharebutton</t>
  </si>
  <si>
    <t>Polusmuseets framtid avgjord</t>
  </si>
  <si>
    <t>Polismuseet</t>
  </si>
  <si>
    <t>https://www.salaallehanda.com/2024-12-05/polismuseets-framtid-avgjord/?shareSource=sharebutton</t>
  </si>
  <si>
    <t>https://www.svt.se/nyheter/lokalt/vastmanland/magiska-silverringar-och-salas-historia-nu-gar-columbus-film-upp-pa-bioduken</t>
  </si>
  <si>
    <t>Magiska silverringar och Salas historia – nu går Columbus film upp på bioduken</t>
  </si>
  <si>
    <t>Turismnytt (köpa samarbete)</t>
  </si>
  <si>
    <t>Nu sätter Sala kronan på verket och avrundar sitt jubileumsår</t>
  </si>
  <si>
    <t>https://www.turismnytt.se/nu-satter-sala-kronan-pa-verket-och-avrundar-sitt-jubileumsar/</t>
  </si>
  <si>
    <t>Filmparadiset</t>
  </si>
  <si>
    <t>Luciamorgon från Sala</t>
  </si>
  <si>
    <t>https://filmparadiset.se/2024/12/09/luciamorgon-fran-sala/</t>
  </si>
  <si>
    <t>Världen idag</t>
  </si>
  <si>
    <t>Årets SVT-lucis om lucia</t>
  </si>
  <si>
    <t>https://www.varldenidag.se/nyheter/arets-svt-lucia-om-lucia-hon-hade-ett-beundransvart-mod/835447?fbclid=IwY2xjawHI_0NleHRuA2FlbQIxMQABHYz0boBd4B-YkZXfK7M4Iy0gcGpzOnQXOrwJRvvRQ-Ey0kVj5mFalZGlHw_aem_-mnR2VENSSgNvsqwhujuFw</t>
  </si>
  <si>
    <t>Nyheter 24</t>
  </si>
  <si>
    <t>Lucia 2024 i SVT</t>
  </si>
  <si>
    <t>https://nyheter24.se/noje/kultur/1367121-lucia-2024-i-svt-tv-tid-och-lova-fredling-om-att-vara-lucia</t>
  </si>
  <si>
    <t>Avesta tidning</t>
  </si>
  <si>
    <t>Sångare från Sjövik deltar i Luciamorgon på SVT</t>
  </si>
  <si>
    <t>https://www.avestatidning.com/2024-12-10/sangare-fran-sjovik-deltar-i-luciamorgon-pa-svt/</t>
  </si>
  <si>
    <t>Nyheter24</t>
  </si>
  <si>
    <t>Lucia 2024 i SVT: Tv-tid och Lova Fredling om att vara lucia</t>
  </si>
  <si>
    <t>Lova 18 får miljonpublik</t>
  </si>
  <si>
    <t>https://www.vlt.se/artikel/lova-18-far-miljonpublik-hedrad/</t>
  </si>
  <si>
    <t>Hudiksvalls Tidning</t>
  </si>
  <si>
    <t>Sylvester från Hudiksvall sjunger i lucia på SVT: ”Lite magiskt”</t>
  </si>
  <si>
    <t>https://www.ht.se/2024-12-12/sylvester-fran-hudiksvall-sjunger-i-lucia-pa-svt-lite-magiskt/</t>
  </si>
  <si>
    <t>Lova 18 från Sala sprider ljus som lucia</t>
  </si>
  <si>
    <t>https://www.svt.se/nyheter/lokalt/vastmanland/lova-18-fran-sala-sprider-ljus-som-lucia-i-svt-alltid-varit-en-drom?fbclid=IwZXh0bgNhZW0CMTEAAR33gNVnK6C0kLm5Gp4RRmi4moDLNuBee0otgeOrUndMVp_yXV_SHn_6_B8_aem_W8rgh5OaTOuYa90PJ6-Czg</t>
  </si>
  <si>
    <t>Jubel för lussefirandet i Sala - bästa på länge</t>
  </si>
  <si>
    <t>https://www.salaallehanda.com/2024-12-13/jubel-for-lussefirandet-i-sala-basta-pa-lange/?shareSource=sharebutton</t>
  </si>
  <si>
    <t>Björn Wiman: årets lucia i SVT en modern svensk kulturgröt</t>
  </si>
  <si>
    <t>https://www.dn.se/kultur/bjorn-wiman-arets-lucia-i-svt-en-modern-svensk-kulturgrot/</t>
  </si>
  <si>
    <t>SVT</t>
  </si>
  <si>
    <t>Luciamorgon, 58,5 minut sändningstid på SVT</t>
  </si>
  <si>
    <t>Luciamorgon från Sala | SVT Play</t>
  </si>
  <si>
    <t>Oskarshamnamnsnytt</t>
  </si>
  <si>
    <t>Här kan du se stämningsfulla luciakonserter</t>
  </si>
  <si>
    <t>https://www.oskarshamns-nytt.se/har-kan-du-se-stamningsfulla-luciakonserter-pa-luciadagen-den-13-december/</t>
  </si>
  <si>
    <t>Nöjeslivet</t>
  </si>
  <si>
    <t>TV-tittarna jublar efter årets lucia i SVT</t>
  </si>
  <si>
    <t>https://nojeslivet.newsner.com/tv/tittarna-jublar-efter-arets-lucia-i-svt/</t>
  </si>
  <si>
    <t>Morgontidningen</t>
  </si>
  <si>
    <t>https://www.morgontidningen.se/2024/12/lucia-2024-i-svt-tv-tid-och-lova-fredling-om-att-vara-lucia/</t>
  </si>
  <si>
    <t>Inslag om Luciamorgon på lokala nyheterna</t>
  </si>
  <si>
    <t>https://www.svtplay.se/video/8qP2A3v/lokala-nyheter-vastmanland/ikvall-19-55?id=8vvBaN3&amp;position=143</t>
  </si>
  <si>
    <t>Applåder för Anton och Sjöviks elever efter SVTs Luciamorgon</t>
  </si>
  <si>
    <t>https://www.avestatidning.com/artikel/applader-for-anton-och-sjoviks-elever-efter-svts-luciamorgon/</t>
  </si>
  <si>
    <t>Hyllning till kullerstenen på Salas torg</t>
  </si>
  <si>
    <t>https://www.salaallehanda.com/2024-12-14/hyllning-till-kullerstenen-pa-salas-torg/?shareSource=sharebutton</t>
  </si>
  <si>
    <t>Lovia om att kidnappas och föras ner i underjorden</t>
  </si>
  <si>
    <t>https://www.salaallehanda.com/2024-12-15/lovisa-om-att-kidnappas-och-foras-ner-i-underjorden/?shareSource=sharebutton</t>
  </si>
  <si>
    <t>Nattjogg och vintersilver en upplevelse utöver det vanliga</t>
  </si>
  <si>
    <t>https://www.salaallehanda.com/2024-12-21/nattjogg-och-vintersilver-en-upplevelse-utover-det-vanliga/?shareSource=sharebutton</t>
  </si>
  <si>
    <t>Hoppa eller gå ner</t>
  </si>
  <si>
    <t>https://www.salaallehanda.com/2024-12-22/hoppa-eller-ga-ner-den-mest-aterkommande-ordern/?shareSource=sharebutton</t>
  </si>
  <si>
    <t>Lista årets tio mest lästa artiklar</t>
  </si>
  <si>
    <t>https://www.salaallehanda.com/2024-12-22/lista-arets-tio-mest-lasta-artiklar/?shareSource=sharebutton</t>
  </si>
  <si>
    <t>Januari-mars nu startade Salas jubelår</t>
  </si>
  <si>
    <t>https://www.salaallehanda.com/2024-12-22/januari-mars-nu-startade-salas-jubelar/?shareSource=sharebutton</t>
  </si>
  <si>
    <t>april-juni kungligt firande på torget</t>
  </si>
  <si>
    <t>https://www.salaallehanda.com/2024-12-27/april-juni-kungligt-firande-pa-torget/?shareSource=sharebutton</t>
  </si>
  <si>
    <t>Ska Harry Lime och hans hund Lucas dö i Sala?</t>
  </si>
  <si>
    <t>https://www.salaallehanda.com/2024-12-28/ska-harry-lime-och-hans-hund-lucas-do-i-sala/?shareSource=sharebutton</t>
  </si>
  <si>
    <t>Elvira summerar 400-årsfesten</t>
  </si>
  <si>
    <t>https://www.salaallehanda.com/2024-12-29/elvira-summerar-400-arsfesten-egna-bilderna/?shareSource=sharebutton</t>
  </si>
  <si>
    <t>juli-september folkfest, företagvecka och vargar</t>
  </si>
  <si>
    <t>https://www.salaallehanda.com/2024-12-29/juli-september-folkfest-foretagsvecka-och-vargar/?shareSource=sharebutton</t>
  </si>
  <si>
    <t>Skrivarglädje i sin linda Erik fick sin text uppläst</t>
  </si>
  <si>
    <t>https://www.salaallehanda.com/2024-12-29/skrivgladje-i-sin-linda-erik-fick-sin-text-upplast/?shareSource=sharebutton</t>
  </si>
  <si>
    <t>Skrivglädje i sin linda – Erik fick sin text uppläst</t>
  </si>
  <si>
    <t>https://www.salaallehanda.com/2024-12-29/skrivgladje-i-sin-linda-erik-fick-sin-text-upplast/</t>
  </si>
  <si>
    <t>oktober-december ny generation tar över anrika butiker</t>
  </si>
  <si>
    <t>https://www.salaallehanda.com/2024-12-30/oktober-december-ny-generation-tar-over-anrika-butiker/?shareSource=sharebutton</t>
  </si>
  <si>
    <t>Fagersta-posten</t>
  </si>
  <si>
    <t>Lisa Bjurwald Vad finns i spåkulan för 2025?</t>
  </si>
  <si>
    <t>https://www.fagersta-posten.se/2024-12-30/vad-finns-i-spakulan-for-2025/</t>
  </si>
  <si>
    <t>Självförtroendets vemodor ur en 15årings perspektiv</t>
  </si>
  <si>
    <t>https://www.salaallehanda.com/2025-01-04/sjalvfortroendets-vedermodor-ur-en-15-arings-perspektiv/?shareSource=sharebutton</t>
  </si>
  <si>
    <t>Delad skrivglädje blev dubbel glädje</t>
  </si>
  <si>
    <t>https://www.salaallehanda.com/2025-01-05/delad-skrivgladje-blev-dubbel-gladje-for-ulla-britt-och-inger/?shareSource=sharebutton</t>
  </si>
  <si>
    <t>Magnus Jacobsson skrev om kärleken till en speciell plats</t>
  </si>
  <si>
    <t>https://www.salaallehanda.com/2025-01-11/magnus-jacobsson-skrev-om-karleken-till-en-speciell-plats/?shareSource=sharebutton</t>
  </si>
  <si>
    <t>Konsten att fånga Christinaschaktet i en pryl</t>
  </si>
  <si>
    <t>https://www.salaallehanda.com/2025-01-12/konsten-att-fanga-christinaschaktet-i-en-pryl/?shareSource=sharebutton</t>
  </si>
  <si>
    <t>Luciamorgon gav Sätra Brunn bröllopsjackpot</t>
  </si>
  <si>
    <t>https://www.salaallehanda.com/2025-02-02/luciamorgon-gav-satra-brunn-brollopsjackpot/?shareSource=sharebutton</t>
  </si>
  <si>
    <t>Om Sätra Brunn efter Luciamorgon , 1,44 in i programmet</t>
  </si>
  <si>
    <t>https://www.sverigesradio.se/avsnitt/2530287</t>
  </si>
  <si>
    <t>TOTAL</t>
  </si>
  <si>
    <t>Dalabyggden</t>
  </si>
  <si>
    <t>Kort reportage om Elvira Matz</t>
  </si>
  <si>
    <t>Lantzkampen P1</t>
  </si>
  <si>
    <t>Röda mattan, fråga</t>
  </si>
  <si>
    <t>35  min in i programmet</t>
  </si>
  <si>
    <t>https://sverigesradio.se/avsnitt/2360886</t>
  </si>
  <si>
    <t>PR-faktor</t>
  </si>
  <si>
    <t>(Kostnad per tusen visningar)</t>
  </si>
  <si>
    <t>TV</t>
  </si>
  <si>
    <t>Radio och nyhetsartiklar</t>
  </si>
  <si>
    <r>
      <rPr>
        <b/>
        <sz val="11"/>
        <color theme="1"/>
        <rFont val="Calibri"/>
        <family val="2"/>
        <scheme val="minor"/>
      </rPr>
      <t>Annonsvärde</t>
    </r>
    <r>
      <rPr>
        <sz val="11"/>
        <color theme="1"/>
        <rFont val="Calibri"/>
        <family val="2"/>
        <scheme val="minor"/>
      </rPr>
      <t xml:space="preserve">
Att beräkna annonsvärdet för redaktionella artiklar är ett sätt att konkretisera det ekonomiska genomslaget av mediebevakning. Genom att översätta det redaktionella utrymmet till vad motsvarande annonsering skulle ha kostat, får man ett mått på hur stort värde publiciteten representerar. Annonsvärdet för ariklar kring Salas 400-årsjubileum uppskattades till 12 miljoner kronor – en indikation på det genomslag och den uppmärksamhet firandet genererade i media, utan att motsvarande summor behövde läggas på traditionell annonsering.</t>
    </r>
  </si>
  <si>
    <r>
      <rPr>
        <b/>
        <sz val="11"/>
        <color theme="1"/>
        <rFont val="Calibri"/>
        <family val="2"/>
        <scheme val="minor"/>
      </rPr>
      <t>Medierapportering om Salas 400-årsjubileum utförd av News Machine i april 2025</t>
    </r>
    <r>
      <rPr>
        <sz val="11"/>
        <color theme="1"/>
        <rFont val="Calibri"/>
        <family val="2"/>
        <scheme val="minor"/>
      </rPr>
      <t xml:space="preserve">
Sala firade sitt 400-årsjubileum med kungligt besök, omfattande kulturprogram och stort lokalt engagemang. Evenemangen inkluderade utställningar, konserter och folkfester, dessutom deltog Kungaparet i firandet. Sala Allehanda rapporterade mest, medan SVT och Sveriges Radio främst fokuserade på det kungliga besöket. Ekonomiska aspekter och investeringar nämndes sparsamt i mediernas bevakning.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</si>
</sst>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mm\-dd;@"/>
  </numFmts>
  <fonts count="17">
    <font>
      <sz val="11"/>
      <color theme="1"/>
      <name val="Calibri"/>
      <family val="2"/>
      <scheme val="minor"/>
    </font>
    <font>
      <u/>
      <sz val="11"/>
      <color theme="10"/>
      <name val="Calibri"/>
      <family val="2"/>
      <scheme val="minor"/>
    </font>
    <font>
      <sz val="11"/>
      <color theme="1"/>
      <name val="Calibri"/>
      <family val="2"/>
      <scheme val="minor"/>
    </font>
    <font>
      <sz val="11"/>
      <name val="Calibri"/>
      <family val="2"/>
      <scheme val="minor"/>
    </font>
    <font>
      <u/>
      <sz val="11"/>
      <color rgb="FF0000FF"/>
      <name val="Calibri"/>
      <family val="2"/>
    </font>
    <font>
      <sz val="11"/>
      <color rgb="FFFF0000"/>
      <name val="Calibri (Body)"/>
    </font>
    <font>
      <u/>
      <sz val="11"/>
      <color rgb="FFFF0000"/>
      <name val="Calibri (Body)"/>
    </font>
    <font>
      <sz val="11"/>
      <color theme="1"/>
      <name val="Times New Roman"/>
      <family val="1"/>
    </font>
    <font>
      <sz val="11"/>
      <color rgb="FF3A5166"/>
      <name val="Times New Roman"/>
      <family val="1"/>
    </font>
    <font>
      <sz val="12"/>
      <color rgb="FF000000"/>
      <name val="Aptos"/>
    </font>
    <font>
      <b/>
      <sz val="11"/>
      <color theme="1"/>
      <name val="Calibri"/>
      <family val="2"/>
      <scheme val="minor"/>
    </font>
    <font>
      <b/>
      <i/>
      <sz val="11"/>
      <color theme="1"/>
      <name val="Calibri"/>
      <family val="2"/>
      <scheme val="minor"/>
    </font>
    <font>
      <sz val="11"/>
      <color rgb="FFFF0000"/>
      <name val="Calibri"/>
      <family val="2"/>
      <scheme val="minor"/>
    </font>
    <font>
      <u/>
      <sz val="11"/>
      <color rgb="FFFF0000"/>
      <name val="Calibri"/>
      <family val="2"/>
      <scheme val="minor"/>
    </font>
    <font>
      <sz val="11"/>
      <color rgb="FFFF0000"/>
      <name val="Times New Roman"/>
      <family val="1"/>
    </font>
    <font>
      <b/>
      <sz val="16"/>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medium">
        <color rgb="FF394754"/>
      </left>
      <right style="medium">
        <color rgb="FF394754"/>
      </right>
      <top style="medium">
        <color rgb="FF394754"/>
      </top>
      <bottom style="medium">
        <color rgb="FF394754"/>
      </bottom>
      <diagonal/>
    </border>
  </borders>
  <cellStyleXfs count="2">
    <xf numFmtId="0" fontId="0" fillId="0" borderId="0"/>
    <xf numFmtId="0" fontId="1" fillId="0" borderId="0" applyNumberFormat="0" applyFill="0" applyBorder="0" applyAlignment="0" applyProtection="0"/>
  </cellStyleXfs>
  <cellXfs count="78">
    <xf numFmtId="0" fontId="0" fillId="0" borderId="0" xfId="0"/>
    <xf numFmtId="0" fontId="0" fillId="0" borderId="0" xfId="0" applyAlignment="1">
      <alignment vertical="center"/>
    </xf>
    <xf numFmtId="0" fontId="1" fillId="0" borderId="0" xfId="1"/>
    <xf numFmtId="164" fontId="0" fillId="0" borderId="1" xfId="0" applyNumberFormat="1" applyBorder="1" applyAlignment="1">
      <alignment horizontal="left" vertical="center" wrapText="1"/>
    </xf>
    <xf numFmtId="0" fontId="0" fillId="0" borderId="1" xfId="0" applyBorder="1" applyAlignment="1">
      <alignment horizontal="left" vertical="center"/>
    </xf>
    <xf numFmtId="164" fontId="0" fillId="0" borderId="1" xfId="0" applyNumberFormat="1" applyBorder="1" applyAlignment="1">
      <alignment horizontal="left" vertical="center"/>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164" fontId="3" fillId="0" borderId="1" xfId="0" applyNumberFormat="1" applyFont="1" applyBorder="1" applyAlignment="1">
      <alignment horizontal="left" vertical="center"/>
    </xf>
    <xf numFmtId="164" fontId="0" fillId="0" borderId="1" xfId="0" applyNumberFormat="1" applyBorder="1" applyAlignment="1">
      <alignment horizontal="left" vertical="top" wrapText="1"/>
    </xf>
    <xf numFmtId="0" fontId="0" fillId="0" borderId="1" xfId="0" applyBorder="1" applyAlignment="1">
      <alignment horizontal="left" vertical="top" wrapText="1"/>
    </xf>
    <xf numFmtId="164" fontId="0" fillId="0" borderId="0" xfId="0" applyNumberFormat="1" applyAlignment="1">
      <alignment horizontal="left" vertical="top" wrapText="1"/>
    </xf>
    <xf numFmtId="0" fontId="0" fillId="0" borderId="0" xfId="0" applyAlignment="1">
      <alignment horizontal="left" vertical="top" wrapText="1"/>
    </xf>
    <xf numFmtId="0" fontId="0" fillId="0" borderId="0" xfId="0" applyAlignment="1">
      <alignment horizontal="left"/>
    </xf>
    <xf numFmtId="164" fontId="0" fillId="0" borderId="0" xfId="0" applyNumberFormat="1" applyAlignment="1">
      <alignment horizontal="left" vertical="center"/>
    </xf>
    <xf numFmtId="0" fontId="0" fillId="0" borderId="0" xfId="0" applyAlignment="1">
      <alignment horizontal="left" vertical="center"/>
    </xf>
    <xf numFmtId="164" fontId="0" fillId="0" borderId="0" xfId="0" applyNumberFormat="1" applyAlignment="1">
      <alignment horizontal="left"/>
    </xf>
    <xf numFmtId="0" fontId="6" fillId="0" borderId="0" xfId="0" applyFont="1" applyAlignment="1">
      <alignment vertical="top"/>
    </xf>
    <xf numFmtId="0" fontId="5" fillId="0" borderId="0" xfId="0" applyFont="1" applyAlignment="1">
      <alignment vertical="top"/>
    </xf>
    <xf numFmtId="0" fontId="5" fillId="0" borderId="0" xfId="0" applyFont="1"/>
    <xf numFmtId="0" fontId="0" fillId="2" borderId="0" xfId="0" applyFill="1" applyAlignment="1">
      <alignment horizontal="center"/>
    </xf>
    <xf numFmtId="3" fontId="0" fillId="0" borderId="1" xfId="0" applyNumberFormat="1" applyBorder="1" applyAlignment="1">
      <alignment horizontal="right" vertical="center"/>
    </xf>
    <xf numFmtId="3" fontId="7" fillId="0" borderId="0" xfId="0" applyNumberFormat="1" applyFont="1" applyAlignment="1">
      <alignment horizontal="right"/>
    </xf>
    <xf numFmtId="3" fontId="7" fillId="0" borderId="4" xfId="0" applyNumberFormat="1" applyFont="1" applyBorder="1" applyAlignment="1">
      <alignment horizontal="right" vertical="center" wrapText="1"/>
    </xf>
    <xf numFmtId="3" fontId="0" fillId="0" borderId="1" xfId="0" applyNumberFormat="1" applyBorder="1" applyAlignment="1">
      <alignment horizontal="right" vertical="center" wrapText="1"/>
    </xf>
    <xf numFmtId="3" fontId="0" fillId="0" borderId="1" xfId="0" applyNumberFormat="1" applyBorder="1" applyAlignment="1">
      <alignment horizontal="right" vertical="top" wrapText="1"/>
    </xf>
    <xf numFmtId="3" fontId="0" fillId="0" borderId="0" xfId="0" applyNumberFormat="1" applyAlignment="1">
      <alignment horizontal="right" vertical="top" wrapText="1"/>
    </xf>
    <xf numFmtId="3" fontId="0" fillId="0" borderId="0" xfId="0" applyNumberFormat="1" applyAlignment="1">
      <alignment horizontal="right" vertical="center"/>
    </xf>
    <xf numFmtId="3" fontId="0" fillId="0" borderId="0" xfId="0" applyNumberFormat="1" applyAlignment="1">
      <alignment horizontal="right"/>
    </xf>
    <xf numFmtId="3" fontId="7" fillId="0" borderId="0" xfId="0" applyNumberFormat="1" applyFont="1"/>
    <xf numFmtId="3" fontId="7" fillId="0" borderId="4" xfId="0" applyNumberFormat="1" applyFont="1" applyBorder="1" applyAlignment="1">
      <alignment vertical="center" wrapText="1"/>
    </xf>
    <xf numFmtId="3" fontId="7" fillId="0" borderId="1" xfId="0" applyNumberFormat="1" applyFont="1" applyBorder="1" applyAlignment="1">
      <alignment horizontal="right" vertical="center" wrapText="1"/>
    </xf>
    <xf numFmtId="3" fontId="0" fillId="0" borderId="4" xfId="0" applyNumberFormat="1" applyBorder="1" applyAlignment="1">
      <alignment horizontal="right" vertical="center"/>
    </xf>
    <xf numFmtId="3" fontId="7" fillId="0" borderId="1" xfId="0" applyNumberFormat="1" applyFont="1" applyBorder="1" applyAlignment="1">
      <alignment horizontal="right"/>
    </xf>
    <xf numFmtId="3" fontId="8" fillId="0" borderId="1" xfId="0" applyNumberFormat="1" applyFont="1" applyBorder="1"/>
    <xf numFmtId="3" fontId="0" fillId="0" borderId="4" xfId="0" applyNumberFormat="1" applyBorder="1" applyAlignment="1">
      <alignment horizontal="right" vertical="top" wrapText="1"/>
    </xf>
    <xf numFmtId="3" fontId="3" fillId="0" borderId="1" xfId="0" applyNumberFormat="1" applyFont="1" applyBorder="1" applyAlignment="1">
      <alignment horizontal="right" vertical="top" wrapText="1"/>
    </xf>
    <xf numFmtId="164" fontId="10" fillId="0" borderId="0" xfId="0" applyNumberFormat="1" applyFont="1" applyAlignment="1">
      <alignment horizontal="left"/>
    </xf>
    <xf numFmtId="0" fontId="10" fillId="0" borderId="0" xfId="0" applyFont="1" applyAlignment="1">
      <alignment horizontal="left"/>
    </xf>
    <xf numFmtId="164" fontId="11" fillId="0" borderId="0" xfId="0" applyNumberFormat="1" applyFont="1" applyAlignment="1">
      <alignment horizontal="left"/>
    </xf>
    <xf numFmtId="0" fontId="11" fillId="0" borderId="0" xfId="0" applyFont="1" applyAlignment="1">
      <alignment horizontal="left"/>
    </xf>
    <xf numFmtId="3" fontId="11" fillId="0" borderId="0" xfId="0" applyNumberFormat="1" applyFont="1" applyAlignment="1">
      <alignment horizontal="right"/>
    </xf>
    <xf numFmtId="0" fontId="11" fillId="0" borderId="0" xfId="0" applyFont="1"/>
    <xf numFmtId="164" fontId="12" fillId="0" borderId="0" xfId="0" applyNumberFormat="1" applyFont="1" applyAlignment="1">
      <alignment horizontal="left" vertical="center"/>
    </xf>
    <xf numFmtId="0" fontId="12" fillId="0" borderId="0" xfId="0" applyFont="1" applyAlignment="1">
      <alignment horizontal="left" vertical="center"/>
    </xf>
    <xf numFmtId="3" fontId="12" fillId="0" borderId="0" xfId="0" applyNumberFormat="1" applyFont="1" applyAlignment="1">
      <alignment horizontal="right" vertical="center"/>
    </xf>
    <xf numFmtId="3" fontId="12" fillId="0" borderId="1" xfId="0" applyNumberFormat="1" applyFont="1" applyBorder="1" applyAlignment="1">
      <alignment horizontal="right" vertical="center"/>
    </xf>
    <xf numFmtId="0" fontId="12" fillId="0" borderId="0" xfId="0" applyFont="1" applyAlignment="1">
      <alignment horizontal="left" vertical="center" wrapText="1"/>
    </xf>
    <xf numFmtId="3" fontId="12" fillId="0" borderId="4" xfId="0" applyNumberFormat="1" applyFont="1" applyBorder="1" applyAlignment="1">
      <alignment horizontal="right" vertical="center"/>
    </xf>
    <xf numFmtId="3" fontId="14" fillId="0" borderId="1" xfId="0" applyNumberFormat="1" applyFont="1" applyBorder="1" applyAlignment="1">
      <alignment horizontal="right" vertical="center" wrapText="1"/>
    </xf>
    <xf numFmtId="0" fontId="0" fillId="2" borderId="0" xfId="0" applyFill="1" applyAlignment="1">
      <alignment horizontal="left" vertical="top"/>
    </xf>
    <xf numFmtId="0" fontId="0" fillId="0" borderId="0" xfId="0"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1" fillId="0" borderId="0" xfId="1" applyAlignment="1">
      <alignment horizontal="left" vertical="top"/>
    </xf>
    <xf numFmtId="0" fontId="1" fillId="0" borderId="0" xfId="1" applyBorder="1" applyAlignment="1">
      <alignment horizontal="left" vertical="top"/>
    </xf>
    <xf numFmtId="0" fontId="1" fillId="0" borderId="3" xfId="1" applyBorder="1" applyAlignment="1">
      <alignment horizontal="left" vertical="top"/>
    </xf>
    <xf numFmtId="0" fontId="12" fillId="0" borderId="0" xfId="0" applyFont="1" applyAlignment="1">
      <alignment horizontal="left" vertical="top"/>
    </xf>
    <xf numFmtId="0" fontId="13" fillId="0" borderId="0" xfId="1" applyFont="1" applyAlignment="1">
      <alignment horizontal="left" vertical="top"/>
    </xf>
    <xf numFmtId="0" fontId="5" fillId="0" borderId="0" xfId="0" applyFont="1" applyAlignment="1">
      <alignment horizontal="left" vertical="top"/>
    </xf>
    <xf numFmtId="0" fontId="4" fillId="0" borderId="0" xfId="0" applyFont="1" applyAlignment="1">
      <alignment horizontal="left" vertical="top"/>
    </xf>
    <xf numFmtId="0" fontId="11" fillId="0" borderId="0" xfId="0" applyFont="1" applyAlignment="1">
      <alignment horizontal="left" vertical="top"/>
    </xf>
    <xf numFmtId="164" fontId="15" fillId="2" borderId="0" xfId="0" applyNumberFormat="1" applyFont="1" applyFill="1" applyAlignment="1">
      <alignment horizontal="left"/>
    </xf>
    <xf numFmtId="164" fontId="12" fillId="0" borderId="1" xfId="0" applyNumberFormat="1" applyFont="1" applyBorder="1" applyAlignment="1">
      <alignment horizontal="left" vertical="center"/>
    </xf>
    <xf numFmtId="0" fontId="12" fillId="0" borderId="1" xfId="0" applyFont="1" applyBorder="1" applyAlignment="1">
      <alignment horizontal="left" vertical="center"/>
    </xf>
    <xf numFmtId="3" fontId="11" fillId="0" borderId="1" xfId="0" applyNumberFormat="1" applyFont="1" applyBorder="1" applyAlignment="1">
      <alignment horizontal="right"/>
    </xf>
    <xf numFmtId="0" fontId="0" fillId="0" borderId="0" xfId="0"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left" vertical="top"/>
    </xf>
    <xf numFmtId="0" fontId="5" fillId="0" borderId="0" xfId="0" applyFont="1" applyAlignment="1">
      <alignment vertical="top" wrapText="1"/>
    </xf>
    <xf numFmtId="3" fontId="5" fillId="0" borderId="0" xfId="0" applyNumberFormat="1" applyFont="1" applyAlignment="1">
      <alignment horizontal="right" vertical="top" wrapText="1"/>
    </xf>
    <xf numFmtId="3" fontId="7" fillId="0" borderId="0" xfId="0" applyNumberFormat="1" applyFont="1" applyAlignment="1">
      <alignment horizontal="right" vertical="center" wrapText="1"/>
    </xf>
    <xf numFmtId="164" fontId="5" fillId="0" borderId="0" xfId="0" applyNumberFormat="1" applyFont="1" applyAlignment="1">
      <alignment horizontal="left" vertical="top" wrapText="1"/>
    </xf>
    <xf numFmtId="164" fontId="9" fillId="0" borderId="0" xfId="0" applyNumberFormat="1" applyFont="1" applyAlignment="1">
      <alignment horizontal="left"/>
    </xf>
    <xf numFmtId="3" fontId="0" fillId="0" borderId="0" xfId="0" applyNumberFormat="1"/>
    <xf numFmtId="3" fontId="16" fillId="0" borderId="0" xfId="0" applyNumberFormat="1" applyFont="1"/>
    <xf numFmtId="164" fontId="0" fillId="0" borderId="0" xfId="0" applyNumberFormat="1" applyAlignment="1">
      <alignment horizontal="left"/>
    </xf>
    <xf numFmtId="164" fontId="0" fillId="0" borderId="0" xfId="0" applyNumberFormat="1" applyAlignment="1">
      <alignment horizontal="left" wrapText="1"/>
    </xf>
  </cellXfs>
  <cellStyles count="2">
    <cellStyle name="Hyperlink" xfId="1" xr:uid="{00000000-000B-0000-0000-000008000000}"/>
    <cellStyle name="Normal" xfId="0" builtinId="0"/>
  </cellStyles>
  <dxfs count="0"/>
  <tableStyles count="0" defaultTableStyle="TableStyleMedium2" defaultPivotStyle="PivotStyleMedium9"/>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verigesradio.se/avsnitt/2358983" TargetMode="External"/><Relationship Id="rId299" Type="http://schemas.openxmlformats.org/officeDocument/2006/relationships/hyperlink" Target="https://vastmanlandstaltidning.se/salas-jubileumsar-gar-vidare/" TargetMode="External"/><Relationship Id="rId21" Type="http://schemas.openxmlformats.org/officeDocument/2006/relationships/hyperlink" Target="https://vastmanlandstaltidning.se/" TargetMode="External"/><Relationship Id="rId63" Type="http://schemas.openxmlformats.org/officeDocument/2006/relationships/hyperlink" Target="https://www.vasterastidning.se/vastmanland/putte-i-parken-till-sala/232536" TargetMode="External"/><Relationship Id="rId159" Type="http://schemas.openxmlformats.org/officeDocument/2006/relationships/hyperlink" Target="https://www.salaallehanda.com/2024-04-16/en-eloge-till-alla-som-skapat-400-arsdagen/?shareSource=sharebutton" TargetMode="External"/><Relationship Id="rId324" Type="http://schemas.openxmlformats.org/officeDocument/2006/relationships/hyperlink" Target="https://www.turismnytt.se/nu-satter-sala-kronan-pa-verket-och-avrundar-sitt-jubileumsar/" TargetMode="External"/><Relationship Id="rId170" Type="http://schemas.openxmlformats.org/officeDocument/2006/relationships/hyperlink" Target="https://www.salaallehanda.com/2024-05-11/kuber-loses-med-forbundna-ogon-och-med-en-hand/?shareSource=sharebutton" TargetMode="External"/><Relationship Id="rId226" Type="http://schemas.openxmlformats.org/officeDocument/2006/relationships/hyperlink" Target="https://www.sverigesradio.se/artikel/historikern-luciamorgon-i-sala-silvergruva-blir-magiskt" TargetMode="External"/><Relationship Id="rId268" Type="http://schemas.openxmlformats.org/officeDocument/2006/relationships/hyperlink" Target="https://www.salaallehanda.com/2024-12-14/hyllning-till-kullerstenen-pa-salas-torg/?shareSource=sharebutton" TargetMode="External"/><Relationship Id="rId32" Type="http://schemas.openxmlformats.org/officeDocument/2006/relationships/hyperlink" Target="https://etidning.vasterastidning.se/p/vasteras-tidning/2023-01-27/r/14/26-27/4337/949957" TargetMode="External"/><Relationship Id="rId74" Type="http://schemas.openxmlformats.org/officeDocument/2006/relationships/hyperlink" Target="https://www.salaallehanda.com/2023-11-17/nu-kan-du-bli-en-del-av-sala-400-ar" TargetMode="External"/><Relationship Id="rId128" Type="http://schemas.openxmlformats.org/officeDocument/2006/relationships/hyperlink" Target="https://www.salaallehanda.com/2024-03-23/har-ar-salabornas-egen-kristina/?shareSource=sharebutton" TargetMode="External"/><Relationship Id="rId335" Type="http://schemas.openxmlformats.org/officeDocument/2006/relationships/printerSettings" Target="../printerSettings/printerSettings1.bin"/><Relationship Id="rId5" Type="http://schemas.openxmlformats.org/officeDocument/2006/relationships/hyperlink" Target="http://p4dela.sverigesradio.se/?id=27283" TargetMode="External"/><Relationship Id="rId181" Type="http://schemas.openxmlformats.org/officeDocument/2006/relationships/hyperlink" Target="https://www.salaallehanda.com/2024-05-28/sotig-kartong-med-salarotter-gav-inspiration-till-bok/?shareSource=sharebutton" TargetMode="External"/><Relationship Id="rId237" Type="http://schemas.openxmlformats.org/officeDocument/2006/relationships/hyperlink" Target="https://www.dn.se/kultur/bjorn-wiman-arets-lucia-i-svt-en-modern-svensk-kulturgrot/" TargetMode="External"/><Relationship Id="rId279" Type="http://schemas.openxmlformats.org/officeDocument/2006/relationships/hyperlink" Target="https://www.salaallehanda.com/2025-01-04/sjalvfortroendets-vedermodor-ur-en-15-arings-perspektiv/?shareSource=sharebutton" TargetMode="External"/><Relationship Id="rId43" Type="http://schemas.openxmlformats.org/officeDocument/2006/relationships/hyperlink" Target="https://www.salaallehanda.com/2023-04-05/ljusshow-kickar-igang-salas-400-arsfirande" TargetMode="External"/><Relationship Id="rId139" Type="http://schemas.openxmlformats.org/officeDocument/2006/relationships/hyperlink" Target="https://sverigesradio.se/avsnitt/2386555" TargetMode="External"/><Relationship Id="rId290" Type="http://schemas.openxmlformats.org/officeDocument/2006/relationships/hyperlink" Target="https://www.sverigesradio.se/artikel/salabor-far-tycka-till-om-stadens-400-arsfirande" TargetMode="External"/><Relationship Id="rId304" Type="http://schemas.openxmlformats.org/officeDocument/2006/relationships/hyperlink" Target="https://www.salaallehanda.com/2024-10-14/premiaren-narmar-sig-for-columbus-kortfilm/" TargetMode="External"/><Relationship Id="rId85" Type="http://schemas.openxmlformats.org/officeDocument/2006/relationships/hyperlink" Target="https://www.salaallehanda.com/2024-01-06/salaborna-om-400-arsjubileet-hittills-djupt-imponerad" TargetMode="External"/><Relationship Id="rId150" Type="http://schemas.openxmlformats.org/officeDocument/2006/relationships/hyperlink" Target="https://sverigesradio.se/artikel/tusentals-ville-se-kungen-hylla-sala" TargetMode="External"/><Relationship Id="rId192" Type="http://schemas.openxmlformats.org/officeDocument/2006/relationships/hyperlink" Target="https://www.salaallehanda.com/2024-08-22/foreningslivet-bjuder-pa-storslagen-baluns-i-ransta/?shareSource=sharebutton" TargetMode="External"/><Relationship Id="rId206" Type="http://schemas.openxmlformats.org/officeDocument/2006/relationships/hyperlink" Target="https://www.salaallehanda.com/2024-11-01/skrackinjagande-halloweenbuss-gjorde-succe/?shareSource=sharebutton" TargetMode="External"/><Relationship Id="rId248" Type="http://schemas.openxmlformats.org/officeDocument/2006/relationships/hyperlink" Target="https://www.salaallehanda.com/2024-07-17/medeltiden-vacks-till-liv-i-helgen/?shareSource=sharebutton" TargetMode="External"/><Relationship Id="rId12" Type="http://schemas.openxmlformats.org/officeDocument/2006/relationships/hyperlink" Target="https://www.salaallehanda.com/2021-08-25/han-ar-spindeln-i-natet-for-salas-400-arsfest-det-far-inte-misslyckas" TargetMode="External"/><Relationship Id="rId108" Type="http://schemas.openxmlformats.org/officeDocument/2006/relationships/hyperlink" Target="https://sverigesradio.se/artikel/utstallningen-om-salaligan-invigd" TargetMode="External"/><Relationship Id="rId315" Type="http://schemas.openxmlformats.org/officeDocument/2006/relationships/hyperlink" Target="https://www.vasterastidning.se/vasteras/morgonrapporten-legendariska-bandet-spelar-i-vasteras-ikvall/265573" TargetMode="External"/><Relationship Id="rId54" Type="http://schemas.openxmlformats.org/officeDocument/2006/relationships/hyperlink" Target="https://www.salaallehanda.com/2023-04-26/musikfestival-i-stadsparken-nasta-ar-det-ar-det-folk-vill-ha" TargetMode="External"/><Relationship Id="rId96" Type="http://schemas.openxmlformats.org/officeDocument/2006/relationships/hyperlink" Target="https://vastmanlandstaltidning.se/sala-400-ar/" TargetMode="External"/><Relationship Id="rId161" Type="http://schemas.openxmlformats.org/officeDocument/2006/relationships/hyperlink" Target="https://www.salaallehanda.com/2024-04-27/dags-for-salaborna-att-slappa-loss-en-hel-vecka-vigs-at-dansen/?shareSource=sharebutton" TargetMode="External"/><Relationship Id="rId217" Type="http://schemas.openxmlformats.org/officeDocument/2006/relationships/hyperlink" Target="https://www.salaallehanda.com/2024-06-17/sa-kommer-det-se-ut-nar-larkan-forvandlas-till-festivalomrade/?shareSource=sharebutton" TargetMode="External"/><Relationship Id="rId259" Type="http://schemas.openxmlformats.org/officeDocument/2006/relationships/hyperlink" Target="https://www.avestatidning.com/2024-12-10/sangare-fran-sjovik-deltar-i-luciamorgon-pa-svt/" TargetMode="External"/><Relationship Id="rId23" Type="http://schemas.openxmlformats.org/officeDocument/2006/relationships/hyperlink" Target="https://www.svtplay.se/video/36705059/landet-runt/landet-runt-18-sep-02-00?id=8WYpvaL" TargetMode="External"/><Relationship Id="rId119" Type="http://schemas.openxmlformats.org/officeDocument/2006/relationships/hyperlink" Target="https://www.salaallehanda.com/2024-04-07/sa-lang-blir-salas-varldsrekord-matta/?shareSource=sharebutton" TargetMode="External"/><Relationship Id="rId270" Type="http://schemas.openxmlformats.org/officeDocument/2006/relationships/hyperlink" Target="https://www.salaallehanda.com/2024-12-22/hoppa-eller-ga-ner-den-mest-aterkommande-ordern/?shareSource=sharebutton" TargetMode="External"/><Relationship Id="rId326" Type="http://schemas.openxmlformats.org/officeDocument/2006/relationships/hyperlink" Target="https://nyheter24.se/noje/kultur/1367121-lucia-2024-i-svt-tv-tid-och-lova-fredling-om-att-vara-lucia" TargetMode="External"/><Relationship Id="rId65" Type="http://schemas.openxmlformats.org/officeDocument/2006/relationships/hyperlink" Target="https://www.salaallehanda.com/2023-10-17/sala-400-ar-nu-kommer-hela-jubileumsprogrammet?shareSource=sharebutton" TargetMode="External"/><Relationship Id="rId130" Type="http://schemas.openxmlformats.org/officeDocument/2006/relationships/hyperlink" Target="https://www.vasterastidning.se/vastmanland/fullspackat-program-nar-sala-firar-400-ar/250938" TargetMode="External"/><Relationship Id="rId172" Type="http://schemas.openxmlformats.org/officeDocument/2006/relationships/hyperlink" Target="https://www.salaallehanda.com/2024-05-15/bildextra-sala-har-fatt-en-ny-skog-historiskt/?shareSource=sharebutton" TargetMode="External"/><Relationship Id="rId228" Type="http://schemas.openxmlformats.org/officeDocument/2006/relationships/hyperlink" Target="https://www.salaallehanda.com/2024-12-03/salas-riksspelman-josefina-och-carina-slapper-ny-musik/?shareSource=sharebutton" TargetMode="External"/><Relationship Id="rId281" Type="http://schemas.openxmlformats.org/officeDocument/2006/relationships/hyperlink" Target="https://www.salaallehanda.com/2025-01-11/magnus-jacobsson-skrev-om-karleken-till-en-speciell-plats/?shareSource=sharebutton" TargetMode="External"/><Relationship Id="rId34" Type="http://schemas.openxmlformats.org/officeDocument/2006/relationships/hyperlink" Target="https://www.salaallehanda.com/2023-01-31/mat-till-barnen-eller-flard-till-de-vuxna" TargetMode="External"/><Relationship Id="rId76" Type="http://schemas.openxmlformats.org/officeDocument/2006/relationships/hyperlink" Target="https://www.salaallehanda.com/2023-11-30/klassikern-tillbaka-till-jubileumsaret" TargetMode="External"/><Relationship Id="rId141" Type="http://schemas.openxmlformats.org/officeDocument/2006/relationships/hyperlink" Target="https://www.salaallehanda.com/2024-04-09/lopare-firade-salas-400-ar-sprang-400-varv-runt-torget/?shareSource=sharebutton" TargetMode="External"/><Relationship Id="rId7" Type="http://schemas.openxmlformats.org/officeDocument/2006/relationships/hyperlink" Target="https://www.salaallehanda.com/2022-01-30/kungahuset-antikrundan-och-sm--sala-siktar-hogt-infor-jubileet-det-finns-ungefar-280-ideer" TargetMode="External"/><Relationship Id="rId183" Type="http://schemas.openxmlformats.org/officeDocument/2006/relationships/hyperlink" Target="https://www.salaallehanda.com/2024-05-29/kila-skola-firade-sala-400-ar-med-djur-lopning-och-eget-schakt/?shareSource=sharebutton" TargetMode="External"/><Relationship Id="rId239" Type="http://schemas.openxmlformats.org/officeDocument/2006/relationships/hyperlink" Target="https://filmparadiset.se/2024/12/09/luciamorgon-fran-sala/" TargetMode="External"/><Relationship Id="rId250" Type="http://schemas.openxmlformats.org/officeDocument/2006/relationships/hyperlink" Target="https://www.salaallehanda.com/2024-07-18/800-biljetter-salda-till-arets-hemvandarkvall-jattekul/?shareSource=sharebutton" TargetMode="External"/><Relationship Id="rId292" Type="http://schemas.openxmlformats.org/officeDocument/2006/relationships/hyperlink" Target="https://www.lansstyrelsen.se/vastmanland/om-oss/nyheter-och-press/nyheter---vastmanland/2024-04-15-sala-400-ar.html" TargetMode="External"/><Relationship Id="rId306" Type="http://schemas.openxmlformats.org/officeDocument/2006/relationships/hyperlink" Target="https://www.husbilhusvagn.se/resa/resereportage/sala-400-ar-i-centrum-och-periferi" TargetMode="External"/><Relationship Id="rId24" Type="http://schemas.openxmlformats.org/officeDocument/2006/relationships/hyperlink" Target="https://www.salaallehanda.com/2022-11-01/christer-ekman-lamnar-arbetet-med-400-arsfirandet-ett-beslut-jag-inte-ar-glad-over-att-jag-har-tvingats-ta" TargetMode="External"/><Relationship Id="rId45" Type="http://schemas.openxmlformats.org/officeDocument/2006/relationships/hyperlink" Target="https://sverigesradio.se/artikel/sala-far-en-bronsstaty-i-400-ars-present-en-symbol-for-staden" TargetMode="External"/><Relationship Id="rId66" Type="http://schemas.openxmlformats.org/officeDocument/2006/relationships/hyperlink" Target="https://www.salaallehanda.com/2023-10-18/de-blir-salas-nya-ambassadorer" TargetMode="External"/><Relationship Id="rId87" Type="http://schemas.openxmlformats.org/officeDocument/2006/relationships/hyperlink" Target="https://www.salaallehanda.com/2024-01-16/planen-jubileet-blir-en-plusaffar-for-sala" TargetMode="External"/><Relationship Id="rId110" Type="http://schemas.openxmlformats.org/officeDocument/2006/relationships/hyperlink" Target="https://sverigesradio.se/avsnitt/2371761" TargetMode="External"/><Relationship Id="rId131" Type="http://schemas.openxmlformats.org/officeDocument/2006/relationships/hyperlink" Target="https://www.salaallehanda.com/2024-03-26/vad-ar-dessa-herrar-sa-radda-for/?shareSource=sharebutton" TargetMode="External"/><Relationship Id="rId327" Type="http://schemas.openxmlformats.org/officeDocument/2006/relationships/hyperlink" Target="https://www.ht.se/2024-12-12/sylvester-fran-hudiksvall-sjunger-i-lucia-pa-svt-lite-magiskt/" TargetMode="External"/><Relationship Id="rId152" Type="http://schemas.openxmlformats.org/officeDocument/2006/relationships/hyperlink" Target="https://sverigesradio.se/artikel/hans-staty-avtacks-infor-kungaparet" TargetMode="External"/><Relationship Id="rId173" Type="http://schemas.openxmlformats.org/officeDocument/2006/relationships/hyperlink" Target="https://www.salaallehanda.com/2024-05-16/en-sallsynt-vy-tog-hem-priset/?shareSource=sharebutton" TargetMode="External"/><Relationship Id="rId194" Type="http://schemas.openxmlformats.org/officeDocument/2006/relationships/hyperlink" Target="https://www.salaallehanda.com/2024-09-04/pridevecka-med-parad-och-premiar-for-ny-motesplats/?shareSource=sharebutton" TargetMode="External"/><Relationship Id="rId208" Type="http://schemas.openxmlformats.org/officeDocument/2006/relationships/hyperlink" Target="https://www.salaallehanda.com/2024-06-12/banksy-inspirerade-pianon-ska-uppmana-till-delad-musikgladje/?shareSource=sharebutton" TargetMode="External"/><Relationship Id="rId229" Type="http://schemas.openxmlformats.org/officeDocument/2006/relationships/hyperlink" Target="https://www.salaallehanda.com/2024-06-24/biblioteket-bjuder-in-salas-barn-till-en-tidsresa/?shareSource=sharebutton" TargetMode="External"/><Relationship Id="rId240" Type="http://schemas.openxmlformats.org/officeDocument/2006/relationships/hyperlink" Target="https://www.svtplay.se/luciamorgon-fran-sala" TargetMode="External"/><Relationship Id="rId261" Type="http://schemas.openxmlformats.org/officeDocument/2006/relationships/hyperlink" Target="https://nojeslivet.newsner.com/tv/tittarna-jublar-efter-arets-lucia-i-svt/" TargetMode="External"/><Relationship Id="rId14" Type="http://schemas.openxmlformats.org/officeDocument/2006/relationships/hyperlink" Target="https://www.salaallehanda.com/2021-04-17/flaggning-pa-salas-fodelsedag--sa-tycker-sas-foljare-klart-vi-ska-flagga" TargetMode="External"/><Relationship Id="rId35" Type="http://schemas.openxmlformats.org/officeDocument/2006/relationships/hyperlink" Target="https://www.vasterastidning.se/vastmanland/modern-teknik-moter-kyrkogard-i-ny-satsning/225572" TargetMode="External"/><Relationship Id="rId56" Type="http://schemas.openxmlformats.org/officeDocument/2006/relationships/hyperlink" Target="https://www.salaallehanda.com/2023-06-29/gangtunnlarna-ska-bli-fargsprakande-portaler" TargetMode="External"/><Relationship Id="rId77" Type="http://schemas.openxmlformats.org/officeDocument/2006/relationships/hyperlink" Target="https://www.salaallehanda.com/2023-12-04/sa-inleds-salas-jubileumsar-kommer-bli-fantastiskt" TargetMode="External"/><Relationship Id="rId100" Type="http://schemas.openxmlformats.org/officeDocument/2006/relationships/hyperlink" Target="https://www.salaallehanda.com/2024-02-07/stort-intresse-for-varsalongen-ser-det-som-en-succe?shareSource=sharebutton" TargetMode="External"/><Relationship Id="rId282" Type="http://schemas.openxmlformats.org/officeDocument/2006/relationships/hyperlink" Target="https://www.salaallehanda.com/2025-01-12/konsten-att-fanga-christinaschaktet-i-en-pryl/?shareSource=sharebutton" TargetMode="External"/><Relationship Id="rId317" Type="http://schemas.openxmlformats.org/officeDocument/2006/relationships/hyperlink" Target="https://sverigesradio.se/artikel/sveriges-lucia-i-silvergruvan-svt-sander-fran-sala" TargetMode="External"/><Relationship Id="rId8" Type="http://schemas.openxmlformats.org/officeDocument/2006/relationships/hyperlink" Target="https://www.salaallehanda.com/2021-11-18/de-ska-styra-upp-salas-400-arsjubileum" TargetMode="External"/><Relationship Id="rId98" Type="http://schemas.openxmlformats.org/officeDocument/2006/relationships/hyperlink" Target="https://www.salaallehanda.com/2024-01-28/sa-mycket-gar-sponsorerna-in-med-till-400-arsjubileet" TargetMode="External"/><Relationship Id="rId121" Type="http://schemas.openxmlformats.org/officeDocument/2006/relationships/hyperlink" Target="https://www.salaallehanda.com/2024-04-08/kungen-kommer-da-stangs-staden-av/?shareSource=sharebutton" TargetMode="External"/><Relationship Id="rId142" Type="http://schemas.openxmlformats.org/officeDocument/2006/relationships/hyperlink" Target="https://www.salaallehanda.com/2024-04-10/nya-delar-av-historien-far-ta-plats-pa-vasby-kungsgard/?shareSource=sharebutton" TargetMode="External"/><Relationship Id="rId163" Type="http://schemas.openxmlformats.org/officeDocument/2006/relationships/hyperlink" Target="https://poddtoppen.se/podcast/846032286/historiepodden/497-sala-silvergruva-svenska-statens-skattkista" TargetMode="External"/><Relationship Id="rId184" Type="http://schemas.openxmlformats.org/officeDocument/2006/relationships/hyperlink" Target="https://www.salaallehanda.com/2024-05-29/pa-biologiska-mangfaldens-dag-invigdes-den-atbara-tradgarden/?shareSource=sharebutton" TargetMode="External"/><Relationship Id="rId219" Type="http://schemas.openxmlformats.org/officeDocument/2006/relationships/hyperlink" Target="https://www.salaallehanda.com/2024-11-23/luciamorgon-i-sala-har-ar-alla-detaljerna/?shareSource=sharebutton" TargetMode="External"/><Relationship Id="rId230" Type="http://schemas.openxmlformats.org/officeDocument/2006/relationships/hyperlink" Target="https://www.salaallehanda.com/2024-12-03/salaprofilens-bebislycka/?shareSource=sharebutton" TargetMode="External"/><Relationship Id="rId251" Type="http://schemas.openxmlformats.org/officeDocument/2006/relationships/hyperlink" Target="https://www.salaallehanda.com/2024-07-19/hur-tanker-de-som-arrangerar-sala-400-arsjubileum/?shareSource=sharebutton" TargetMode="External"/><Relationship Id="rId25" Type="http://schemas.openxmlformats.org/officeDocument/2006/relationships/hyperlink" Target="https://www.salaallehanda.com/2022-09-12/nu-borjar-utgravningarna-pa-torget" TargetMode="External"/><Relationship Id="rId46" Type="http://schemas.openxmlformats.org/officeDocument/2006/relationships/hyperlink" Target="https://www.salaallehanda.com/2023-04-12/nu-vaver-vi" TargetMode="External"/><Relationship Id="rId67" Type="http://schemas.openxmlformats.org/officeDocument/2006/relationships/hyperlink" Target="https://vastmanlandstaltidning.se/jubileumsforberedelser-i-sala-2/" TargetMode="External"/><Relationship Id="rId272" Type="http://schemas.openxmlformats.org/officeDocument/2006/relationships/hyperlink" Target="https://www.salaallehanda.com/2024-12-22/januari-mars-nu-startade-salas-jubelar/?shareSource=sharebutton" TargetMode="External"/><Relationship Id="rId293" Type="http://schemas.openxmlformats.org/officeDocument/2006/relationships/hyperlink" Target="https://www.svenskdam.se/video/spana-in-varldsrekordet-kungen-och-silvia-med-pa-festen/BIkKqYvE" TargetMode="External"/><Relationship Id="rId307" Type="http://schemas.openxmlformats.org/officeDocument/2006/relationships/hyperlink" Target="https://www.sala.se/?page=message&amp;amp;type=push&amp;amp;sid=37460" TargetMode="External"/><Relationship Id="rId328" Type="http://schemas.openxmlformats.org/officeDocument/2006/relationships/hyperlink" Target="https://www.salaallehanda.com/2024-12-29/skrivgladje-i-sin-linda-erik-fick-sin-text-upplast/" TargetMode="External"/><Relationship Id="rId88" Type="http://schemas.openxmlformats.org/officeDocument/2006/relationships/hyperlink" Target="https://www.salaallehanda.com/2024-01-16/sala-teaterforening-ar-storre-an-nagonsin-storsatsar-i-var" TargetMode="External"/><Relationship Id="rId111" Type="http://schemas.openxmlformats.org/officeDocument/2006/relationships/hyperlink" Target="https://pub.mediapaper.se/23c630b7-122a-4088-bc2b-215b6ff78b28" TargetMode="External"/><Relationship Id="rId132" Type="http://schemas.openxmlformats.org/officeDocument/2006/relationships/hyperlink" Target="https://www.salaallehanda.com/2024-03-26/400-satiriska-ord-om-ett-jubileum/?shareSource=sharebutton" TargetMode="External"/><Relationship Id="rId153" Type="http://schemas.openxmlformats.org/officeDocument/2006/relationships/hyperlink" Target="https://sverigesradio.se/artikel/handvavda-mattan-rullas-ut-i-vantan-pa-kungaparet-jattespannande" TargetMode="External"/><Relationship Id="rId174" Type="http://schemas.openxmlformats.org/officeDocument/2006/relationships/hyperlink" Target="https://www.dn.se/sverige/badhusboomen-som-ruinerar-kommunerna/" TargetMode="External"/><Relationship Id="rId195" Type="http://schemas.openxmlformats.org/officeDocument/2006/relationships/hyperlink" Target="https://www.salaallehanda.com/2024-09-05/var-drottningen-en-man-kvinna-eller-bade-och/?shareSource=sharebutton" TargetMode="External"/><Relationship Id="rId209" Type="http://schemas.openxmlformats.org/officeDocument/2006/relationships/hyperlink" Target="https://www.salaallehanda.com/2024-11-10/salabornas-poesi-har-bitit-sig-fast-i-marken/?shareSource=sharebutton" TargetMode="External"/><Relationship Id="rId220" Type="http://schemas.openxmlformats.org/officeDocument/2006/relationships/hyperlink" Target="https://www.salaallehanda.com/2024-06-19/dronare-bevakar-sala-under-putte-i-parken/?shareSource=sharebutton" TargetMode="External"/><Relationship Id="rId241" Type="http://schemas.openxmlformats.org/officeDocument/2006/relationships/hyperlink" Target="https://www.salaallehanda.com/2024-07-01/jazzklubbens-konsert-pa-stora-torget/?shareSource=sharebutton" TargetMode="External"/><Relationship Id="rId15" Type="http://schemas.openxmlformats.org/officeDocument/2006/relationships/hyperlink" Target="https://www.salaallehanda.com/2021-04-15/ekman-gor-flaggdag-av-salas-fodelsedag" TargetMode="External"/><Relationship Id="rId36" Type="http://schemas.openxmlformats.org/officeDocument/2006/relationships/hyperlink" Target="https://sverigesradio.se/artikel/doda-ska-leva-vidare-i-app" TargetMode="External"/><Relationship Id="rId57" Type="http://schemas.openxmlformats.org/officeDocument/2006/relationships/hyperlink" Target="https://www.salaallehanda.com/2023-07-03/musikfestivalen-putte-i-parken-kommer-till-sala" TargetMode="External"/><Relationship Id="rId262" Type="http://schemas.openxmlformats.org/officeDocument/2006/relationships/hyperlink" Target="https://www.morgontidningen.se/2024/12/lucia-2024-i-svt-tv-tid-och-lova-fredling-om-att-vara-lucia/" TargetMode="External"/><Relationship Id="rId283" Type="http://schemas.openxmlformats.org/officeDocument/2006/relationships/hyperlink" Target="https://www.salaallehanda.com/2025-02-02/luciamorgon-gav-satra-brunn-brollopsjackpot/?shareSource=sharebutton" TargetMode="External"/><Relationship Id="rId318" Type="http://schemas.openxmlformats.org/officeDocument/2006/relationships/hyperlink" Target="https://sverigesradio.se/artikel/sveriges-lucia-i-silvergruvan-svt-sander-fran-sala" TargetMode="External"/><Relationship Id="rId78" Type="http://schemas.openxmlformats.org/officeDocument/2006/relationships/hyperlink" Target="https://www.salaallehanda.com/2023-12-10/vem-vet-mer-om-lindas-hundra-ar-gamla-burk" TargetMode="External"/><Relationship Id="rId99" Type="http://schemas.openxmlformats.org/officeDocument/2006/relationships/hyperlink" Target="https://www.salaallehanda.com/2024-02-13/skridskobana-plogad-lagom-till-lordagens-salaklassiker?fbclid=IwAR3bPIBwFDMAJzvlI45i3vvju3mezaNxCK9R2RCVuiJQ3ug__aX7uUXxALo" TargetMode="External"/><Relationship Id="rId101" Type="http://schemas.openxmlformats.org/officeDocument/2006/relationships/hyperlink" Target="https://www.salaallehanda.com/2024-02-04/sexaringar-skapar-egna-artiklar-om-sala?shareSource=sharebutton" TargetMode="External"/><Relationship Id="rId122" Type="http://schemas.openxmlformats.org/officeDocument/2006/relationships/hyperlink" Target="https://www.salaallehanda.com/2024-03-12/nytt-stipendium-blir-sprang-for-unga-att-starta-aktiebolag?shareSource=sharebutton" TargetMode="External"/><Relationship Id="rId143" Type="http://schemas.openxmlformats.org/officeDocument/2006/relationships/hyperlink" Target="https://www.salaallehanda.com/2024-04-11/jan-avslojar-ny-teori-sa-fick-sala-sitt-namn/?shareSource=sharebutton" TargetMode="External"/><Relationship Id="rId164" Type="http://schemas.openxmlformats.org/officeDocument/2006/relationships/hyperlink" Target="https://www.salaallehanda.com/2024-04-29/rekordmattornas-aterkomst/?shareSource=sharebutton" TargetMode="External"/><Relationship Id="rId185" Type="http://schemas.openxmlformats.org/officeDocument/2006/relationships/hyperlink" Target="https://www.salaallehanda.com/2024-05-31/petra-marklund-klar-for-sommarens-festival-i-sala/?shareSource=sharebutton" TargetMode="External"/><Relationship Id="rId9" Type="http://schemas.openxmlformats.org/officeDocument/2006/relationships/hyperlink" Target="https://www.salaallehanda.com/2021-11-11/kommunen-skjuter-till-pengar-till-jubileumsfirandet" TargetMode="External"/><Relationship Id="rId210" Type="http://schemas.openxmlformats.org/officeDocument/2006/relationships/hyperlink" Target="https://www.sverigesradio.se/avsnitt/2530287" TargetMode="External"/><Relationship Id="rId26" Type="http://schemas.openxmlformats.org/officeDocument/2006/relationships/hyperlink" Target="https://www.salaallehanda.com/2022-08-22/salabor-ska-vava-ihop-varldens-langsta-matta-till-400-ars-jubileet" TargetMode="External"/><Relationship Id="rId231" Type="http://schemas.openxmlformats.org/officeDocument/2006/relationships/hyperlink" Target="https://www.salaallehanda.com/2024-12-05/polismuseets-framtid-avgjord/?shareSource=sharebutton" TargetMode="External"/><Relationship Id="rId252" Type="http://schemas.openxmlformats.org/officeDocument/2006/relationships/hyperlink" Target="https://www.salaallehanda.com/2024-07-21/bildextra-hang-med-pa-en-tidsresa-till-medeltiden/?shareSource=sharebutton" TargetMode="External"/><Relationship Id="rId273" Type="http://schemas.openxmlformats.org/officeDocument/2006/relationships/hyperlink" Target="https://www.salaallehanda.com/2024-12-27/april-juni-kungligt-firande-pa-torget/?shareSource=sharebutton" TargetMode="External"/><Relationship Id="rId294" Type="http://schemas.openxmlformats.org/officeDocument/2006/relationships/hyperlink" Target="https://www.svenskdam.se/kungligt/silvias-harliga-dag-med-kungen-se-bilderna-har/10236245" TargetMode="External"/><Relationship Id="rId308" Type="http://schemas.openxmlformats.org/officeDocument/2006/relationships/hyperlink" Target="https://www.salaallehanda.com/2024-10-24/vi-har-inte-rad-att-vanta-20-ar-pa-norrmalm/" TargetMode="External"/><Relationship Id="rId329" Type="http://schemas.openxmlformats.org/officeDocument/2006/relationships/hyperlink" Target="https://www.fagersta-posten.se/2024-12-30/vad-finns-i-spakulan-for-2025/" TargetMode="External"/><Relationship Id="rId47" Type="http://schemas.openxmlformats.org/officeDocument/2006/relationships/hyperlink" Target="https://www.salaallehanda.com/2023-04-17/har-ar-prislappen-for-salas-400-arsfirande" TargetMode="External"/><Relationship Id="rId68" Type="http://schemas.openxmlformats.org/officeDocument/2006/relationships/hyperlink" Target="https://vastmanlandstaltidning.se/tyck-till-om-stora-torgets-ytformning-sala/" TargetMode="External"/><Relationship Id="rId89" Type="http://schemas.openxmlformats.org/officeDocument/2006/relationships/hyperlink" Target="https://www.salaallehanda.com/2024-01-18/opassande-att-lyfta-salaligans-valdsdad-under-jubileet" TargetMode="External"/><Relationship Id="rId112" Type="http://schemas.openxmlformats.org/officeDocument/2006/relationships/hyperlink" Target="https://poddtoppen.se/podcast/846032286/historiepodden/497-sala-silvergruva-svenska-statens-skattkista" TargetMode="External"/><Relationship Id="rId133" Type="http://schemas.openxmlformats.org/officeDocument/2006/relationships/hyperlink" Target="https://sverigesradio.se/avsnitt/2360886" TargetMode="External"/><Relationship Id="rId154" Type="http://schemas.openxmlformats.org/officeDocument/2006/relationships/hyperlink" Target="https://sverigesradio.se/artikel/salaborna-vantar-pa-kungaparet-skulle-tagit-barstolarna" TargetMode="External"/><Relationship Id="rId175" Type="http://schemas.openxmlformats.org/officeDocument/2006/relationships/hyperlink" Target="https://www.salaallehanda.com/2024-05-18/ett-besok-hos-cameleonterna-sista-rycket-infor-premiaren/?shareSource=sharebutton" TargetMode="External"/><Relationship Id="rId196" Type="http://schemas.openxmlformats.org/officeDocument/2006/relationships/hyperlink" Target="https://www.salaallehanda.com/2024-09-05/fyrverkerimusiken-flyttar-till-ny-plats/?shareSource=sharebutton" TargetMode="External"/><Relationship Id="rId200" Type="http://schemas.openxmlformats.org/officeDocument/2006/relationships/hyperlink" Target="https://www.salaallehanda.com/2024-09-25/forening-vill-arrangera-historisk-marknad-aven-2025/?shareSource=sharebutton" TargetMode="External"/><Relationship Id="rId16" Type="http://schemas.openxmlformats.org/officeDocument/2006/relationships/hyperlink" Target="https://www.salaallehanda.com/2021-04-14/nytt-miljonprojekt-ska-skapa-liv-och-rorelse-pa-salas-torg" TargetMode="External"/><Relationship Id="rId221" Type="http://schemas.openxmlformats.org/officeDocument/2006/relationships/hyperlink" Target="https://sverigesradio.se/artikel/charlotte-fick-aran-smidde-kronan-till-svts-luciafirande?fbclid=iwy2xjawgxidvlehrua2flbqixmqabhc777kwfaqb-ei0njqvkf-wcgjm3pbwzhphno4ph4ujk0ko6kbc1grmztw_aem_ddhsobn6bfm3ykj0o-wqaa" TargetMode="External"/><Relationship Id="rId242" Type="http://schemas.openxmlformats.org/officeDocument/2006/relationships/hyperlink" Target="https://www.salaallehanda.com/2024-07-04/nu-ar-putte-i-parken-redo-att-ta-emot-salaborna/?shareSource=sharebutton" TargetMode="External"/><Relationship Id="rId263" Type="http://schemas.openxmlformats.org/officeDocument/2006/relationships/hyperlink" Target="https://www.turismnytt.se/nu-satter-sala-kronan-pa-verket-och-avrundar-sitt-jubileumsar/" TargetMode="External"/><Relationship Id="rId284" Type="http://schemas.openxmlformats.org/officeDocument/2006/relationships/hyperlink" Target="https://www.gp.se/kultur/sara-alden-firar-sin-skiva-med-kungamiddag-och-slappfest.20ec3718-99aa-4a59-9c7b-5a9528b664b9" TargetMode="External"/><Relationship Id="rId319" Type="http://schemas.openxmlformats.org/officeDocument/2006/relationships/hyperlink" Target="https://sverigesradio.se/artikel/sveriges-lucia-i-silvergruvan-svt-sander-fran-sala" TargetMode="External"/><Relationship Id="rId37" Type="http://schemas.openxmlformats.org/officeDocument/2006/relationships/hyperlink" Target="https://www.salaallehanda.com/2023-03-06/sa-firas-sala-stad--redan-nasta-manad" TargetMode="External"/><Relationship Id="rId58" Type="http://schemas.openxmlformats.org/officeDocument/2006/relationships/hyperlink" Target="https://www.salaallehanda.com/2023-05-12/barnbankar-pa-torget-invigdes-med-glass-och-solsken" TargetMode="External"/><Relationship Id="rId79" Type="http://schemas.openxmlformats.org/officeDocument/2006/relationships/hyperlink" Target="https://www.salaallehanda.com/2023-12-18/klart-kungen-och-drottningen-till-sala" TargetMode="External"/><Relationship Id="rId102" Type="http://schemas.openxmlformats.org/officeDocument/2006/relationships/hyperlink" Target="https://www.salaallehanda.com/2024-02-19/salaklassikern-genomfordes-men-utan-skidor-och-skridskor?shareSource=sharebutton" TargetMode="External"/><Relationship Id="rId123" Type="http://schemas.openxmlformats.org/officeDocument/2006/relationships/hyperlink" Target="https://www.salaallehanda.com/2024-03-16/finns-ingen-skriftlig-kalkyl-over-jubileets-kostnader/?shareSource=sharebutton" TargetMode="External"/><Relationship Id="rId144" Type="http://schemas.openxmlformats.org/officeDocument/2006/relationships/hyperlink" Target="https://www.salaallehanda.com/2024-04-13/detta-har-hant-sala-fran-stenaldern-till-pizzans-intag/?shareSource=sharebutton" TargetMode="External"/><Relationship Id="rId330" Type="http://schemas.openxmlformats.org/officeDocument/2006/relationships/hyperlink" Target="https://www.salaallehanda.com/2024-10-02/teaterfest-i-dagarna-tre-med-chans-att-prova-pa/?shareSource=sharebutton" TargetMode="External"/><Relationship Id="rId90" Type="http://schemas.openxmlformats.org/officeDocument/2006/relationships/hyperlink" Target="https://www.salaallehanda.com/2024-01-22/dags-att-lyfta-salaligans-historia-under-jubileet" TargetMode="External"/><Relationship Id="rId165" Type="http://schemas.openxmlformats.org/officeDocument/2006/relationships/hyperlink" Target="https://www.salaallehanda.com/2024-05-03/dansveckan-avslutas-med-en-varldspremiar/?shareSource=sharebutton" TargetMode="External"/><Relationship Id="rId186" Type="http://schemas.openxmlformats.org/officeDocument/2006/relationships/hyperlink" Target="https://www.salaallehanda.com/2024-06-09/sala-loves-jubileumsarets-kulturklimax/?shareSource=sharebutton" TargetMode="External"/><Relationship Id="rId211" Type="http://schemas.openxmlformats.org/officeDocument/2006/relationships/hyperlink" Target="https://www.salaallehanda.com/2024-11-14/avslojandet-svts-luciamorgon-sands-fran-sala/?shareSource=sharebutton" TargetMode="External"/><Relationship Id="rId232" Type="http://schemas.openxmlformats.org/officeDocument/2006/relationships/hyperlink" Target="https://www.vasterastidning.se/vastmanland/flera-lokala-aktorer-nominerade-till-stort-pris/261823" TargetMode="External"/><Relationship Id="rId253" Type="http://schemas.openxmlformats.org/officeDocument/2006/relationships/hyperlink" Target="https://www.salaallehanda.com/2024-07-22/stor-uppslutning-aterkommer-garna-nasta-ar/?shareSource=sharebutton" TargetMode="External"/><Relationship Id="rId274" Type="http://schemas.openxmlformats.org/officeDocument/2006/relationships/hyperlink" Target="https://www.salaallehanda.com/2024-12-28/ska-harry-lime-och-hans-hund-lucas-do-i-sala/?shareSource=sharebutton" TargetMode="External"/><Relationship Id="rId295" Type="http://schemas.openxmlformats.org/officeDocument/2006/relationships/hyperlink" Target="https://www.vlt.se/2024-05-31/firandet-av-salas-400-arsjubileum-fortsatter-med-festivalveckan-sala-loves/" TargetMode="External"/><Relationship Id="rId309" Type="http://schemas.openxmlformats.org/officeDocument/2006/relationships/hyperlink" Target="https://www.salaallehanda.com/2024-10-24/vi-har-inte-rad-att-vanta-20-ar-pa-norrmalm/" TargetMode="External"/><Relationship Id="rId27" Type="http://schemas.openxmlformats.org/officeDocument/2006/relationships/hyperlink" Target="https://www.salaallehanda.com/2022-08-21/portratt-fran-varsalong-2024-ska-fylla-tomrum-i-radhuset-ville-medverka-pa-ett-markbart-satt" TargetMode="External"/><Relationship Id="rId48" Type="http://schemas.openxmlformats.org/officeDocument/2006/relationships/hyperlink" Target="https://www.salaallehanda.com/2023-04-16/flaggan-i-topp-for-sala--nu-ar-forfesten-igang" TargetMode="External"/><Relationship Id="rId69" Type="http://schemas.openxmlformats.org/officeDocument/2006/relationships/hyperlink" Target="https://vastmanlandstaltidning.se/stora-torget-i-sala-byggs-om/" TargetMode="External"/><Relationship Id="rId113" Type="http://schemas.openxmlformats.org/officeDocument/2006/relationships/hyperlink" Target="https://www.salaallehanda.com/2024-04-02/moklintas-del-av-roda-mattan-pa-vag/" TargetMode="External"/><Relationship Id="rId134" Type="http://schemas.openxmlformats.org/officeDocument/2006/relationships/hyperlink" Target="https://www.salaallehanda.com/2024-04-17/kommuntopparna-ger-fodelsedagen-hogsta-betyg/?shareSource=sharebutton" TargetMode="External"/><Relationship Id="rId320" Type="http://schemas.openxmlformats.org/officeDocument/2006/relationships/hyperlink" Target="https://www.svt.se/nyheter/lokalt/vastmanland/magiska-silverringar-och-salas-historia-nu-gar-columbus-film-upp-pa-bioduken" TargetMode="External"/><Relationship Id="rId80" Type="http://schemas.openxmlformats.org/officeDocument/2006/relationships/hyperlink" Target="https://www.salaallehanda.com/2023-12-25/1800-direktsandning-fran-400-arskonserten" TargetMode="External"/><Relationship Id="rId155" Type="http://schemas.openxmlformats.org/officeDocument/2006/relationships/hyperlink" Target="https://www.kungahuset.se/arkiv/nyheter/2024-04-15-kungaparet-vid-salas-400-arsjubileum" TargetMode="External"/><Relationship Id="rId176" Type="http://schemas.openxmlformats.org/officeDocument/2006/relationships/hyperlink" Target="https://www.salaallehanda.com/2024-05-22/gruvan-bjuder-in-till-sommarfest/?shareSource=sharebutton" TargetMode="External"/><Relationship Id="rId197" Type="http://schemas.openxmlformats.org/officeDocument/2006/relationships/hyperlink" Target="https://www.salaallehanda.com/2024-09-08/sa-har-sag-det-ut-nar-lasershow-ersatte-fyrverkeriet/?shareSource=sharebutton" TargetMode="External"/><Relationship Id="rId201" Type="http://schemas.openxmlformats.org/officeDocument/2006/relationships/hyperlink" Target="https://www.salaallehanda.com/2024-10-14/premiaren-narmar-sig-for-columbus-kortfilm/?shareSource=sharebutton" TargetMode="External"/><Relationship Id="rId222" Type="http://schemas.openxmlformats.org/officeDocument/2006/relationships/hyperlink" Target="https://www.salaallehanda.com/2024-06-20/mystisk-kub-valkomnar-taggaster/?shareSource=sharebutton" TargetMode="External"/><Relationship Id="rId243" Type="http://schemas.openxmlformats.org/officeDocument/2006/relationships/hyperlink" Target="https://www.salaallehanda.com/2024-07-06/bildextra-fran-putte-i-parken-2RO5Y/?shareSource=sharebutton" TargetMode="External"/><Relationship Id="rId264" Type="http://schemas.openxmlformats.org/officeDocument/2006/relationships/hyperlink" Target="https://www.vlt.se/artikel/lova-18-far-miljonpublik-hedrad/" TargetMode="External"/><Relationship Id="rId285" Type="http://schemas.openxmlformats.org/officeDocument/2006/relationships/hyperlink" Target="https://www.svtplay.se/video/eb3DB51/landet-runt/son-7-apr-02-00?position=75&amp;id=eb3DB51" TargetMode="External"/><Relationship Id="rId17" Type="http://schemas.openxmlformats.org/officeDocument/2006/relationships/hyperlink" Target="https://www.salaallehanda.com/2021-04-02/sala-vill-fira-med-kungabesok-och-egna-frimarken-ser-fram-emot-att-rulla-ut-roda-mattan" TargetMode="External"/><Relationship Id="rId38" Type="http://schemas.openxmlformats.org/officeDocument/2006/relationships/hyperlink" Target="https://www.salaallehanda.com/2023-03-05/arstider-lyfts-fram-jag-vill-inte-avsloja-for-mycket" TargetMode="External"/><Relationship Id="rId59" Type="http://schemas.openxmlformats.org/officeDocument/2006/relationships/hyperlink" Target="https://www.turismnytt.se/sala-loves-2024-avslutas-med-putte-i-parken-staden-firar-400-ar/" TargetMode="External"/><Relationship Id="rId103" Type="http://schemas.openxmlformats.org/officeDocument/2006/relationships/hyperlink" Target="https://www.salaallehanda.com/2024-03-06/se-drottningens-162-ansikten?shareSource=sharebutton" TargetMode="External"/><Relationship Id="rId124" Type="http://schemas.openxmlformats.org/officeDocument/2006/relationships/hyperlink" Target="https://www.salaallehanda.com/2024-03-16/matmarknad-oltalt-och-tivoli-breddar-sommarens-festival/?shareSource=sharebutton" TargetMode="External"/><Relationship Id="rId310" Type="http://schemas.openxmlformats.org/officeDocument/2006/relationships/hyperlink" Target="https://www.svt.se/nyheter/lokalt/vastmanland/ebba-och-sigrid-vagade-ta-halloweenbussen-till-silvergruvan-i-sala-valdigt-mycket-spindelnat" TargetMode="External"/><Relationship Id="rId70" Type="http://schemas.openxmlformats.org/officeDocument/2006/relationships/hyperlink" Target="https://vastmanlandstaltidning.se/foreningsbidrag-i-sala/" TargetMode="External"/><Relationship Id="rId91" Type="http://schemas.openxmlformats.org/officeDocument/2006/relationships/hyperlink" Target="https://issuu.com/hexanova/docs/kn1_2024_low?fr=sZjA1NjY1Mzc1MTk" TargetMode="External"/><Relationship Id="rId145" Type="http://schemas.openxmlformats.org/officeDocument/2006/relationships/hyperlink" Target="https://www.salaallehanda.com/2024-04-13/jubileumschefens-tankar-infor-fodelsedagen-den-har-dagen-skriver-vi-historia/?shareSource=sharebutton" TargetMode="External"/><Relationship Id="rId166" Type="http://schemas.openxmlformats.org/officeDocument/2006/relationships/hyperlink" Target="https://www.salaallehanda.com/2024-05-03/centrumbion-blir-centrumscenen-nu-kastar-vi-oss-ut/?shareSource=sharebutton" TargetMode="External"/><Relationship Id="rId187" Type="http://schemas.openxmlformats.org/officeDocument/2006/relationships/hyperlink" Target="https://www.salaallehanda.com/2024-06-08/salabornas-motiv-fran-silverstaden-ska-visas-upp/?shareSource=sharebutton" TargetMode="External"/><Relationship Id="rId331" Type="http://schemas.openxmlformats.org/officeDocument/2006/relationships/hyperlink" Target="https://www.socialstyrelsen.se/globalassets/sharepoint-dokument/artikelkatalog/ovrigt/2024-9-9212.pdf" TargetMode="External"/><Relationship Id="rId1" Type="http://schemas.openxmlformats.org/officeDocument/2006/relationships/hyperlink" Target="https://www.salaallehanda.com/2022-04-01/upptackten--sala-har-redan-fyllt-400-ar-vagade-inte-beratta?shareSource=sharebutton" TargetMode="External"/><Relationship Id="rId212" Type="http://schemas.openxmlformats.org/officeDocument/2006/relationships/hyperlink" Target="https://www.salaallehanda.com/2024-01-05/unga-bandet-med-stora-ambitioner-vill-att-folk-ska-veta-vilka-vi-ar/" TargetMode="External"/><Relationship Id="rId233" Type="http://schemas.openxmlformats.org/officeDocument/2006/relationships/hyperlink" Target="https://www.salaallehanda.com/2024-06-27/nu-gors-de-sista-forberedelserna-infor-sala-loves/?shareSource=sharebutton" TargetMode="External"/><Relationship Id="rId254" Type="http://schemas.openxmlformats.org/officeDocument/2006/relationships/hyperlink" Target="https://www.salaallehanda.com/2024-07-23/salas-basta-om-kritiken-kring-stadens-400-arsjubileum/?shareSource=sharebutton" TargetMode="External"/><Relationship Id="rId28" Type="http://schemas.openxmlformats.org/officeDocument/2006/relationships/hyperlink" Target="https://www.salaallehanda.com/2022-06-24/medborgarnas-forslag-till-salas-jubileum-droppar-in" TargetMode="External"/><Relationship Id="rId49" Type="http://schemas.openxmlformats.org/officeDocument/2006/relationships/hyperlink" Target="https://www.svt.se/nyheter/lokalt/vastmanland/forsta-officiella-fodelsedagsfirandet-sala-fyllde-399-ar" TargetMode="External"/><Relationship Id="rId114" Type="http://schemas.openxmlformats.org/officeDocument/2006/relationships/hyperlink" Target="https://www.salaallehanda.com/2024-04-04/salaligan-en-av-fa-saker-sala-ar-kand-for/?shareSource=sharebutton" TargetMode="External"/><Relationship Id="rId275" Type="http://schemas.openxmlformats.org/officeDocument/2006/relationships/hyperlink" Target="https://www.salaallehanda.com/2024-12-29/elvira-summerar-400-arsfesten-egna-bilderna/?shareSource=sharebutton" TargetMode="External"/><Relationship Id="rId296" Type="http://schemas.openxmlformats.org/officeDocument/2006/relationships/hyperlink" Target="https://www.vasterastidning.se/vasteras/kungligt-besok-nar-sala-firar-400-ar-valkomna/244653" TargetMode="External"/><Relationship Id="rId300" Type="http://schemas.openxmlformats.org/officeDocument/2006/relationships/hyperlink" Target="https://vastmanlandstaltidning.se/jubileumsaret-i-sala-gar-vidare/" TargetMode="External"/><Relationship Id="rId60" Type="http://schemas.openxmlformats.org/officeDocument/2006/relationships/hyperlink" Target="https://www.salaallehanda.com/2023-07-20/bildextra-fargsprakande-succe-i-stadsparken" TargetMode="External"/><Relationship Id="rId81" Type="http://schemas.openxmlformats.org/officeDocument/2006/relationships/hyperlink" Target="https://www.salaallehanda.com/2023-12-29/nu-drar-den-stora-festen-igang" TargetMode="External"/><Relationship Id="rId135" Type="http://schemas.openxmlformats.org/officeDocument/2006/relationships/hyperlink" Target="https://www.salaallehanda.com/2024-04-17/du-kan-sjalv-bidra-till-feststamningen-i-sala/?shareSource=sharebutton" TargetMode="External"/><Relationship Id="rId156" Type="http://schemas.openxmlformats.org/officeDocument/2006/relationships/hyperlink" Target="https://www.salaallehanda.com/2024-04-16/folkfesten-pa-stora-torget-kom-du-med-pa-bild/?shareSource=sharebutton" TargetMode="External"/><Relationship Id="rId177" Type="http://schemas.openxmlformats.org/officeDocument/2006/relationships/hyperlink" Target="https://www.salaallehanda.com/2024-05-17/firande-vid-vasby-kungsgard/?shareSource=sharebutton" TargetMode="External"/><Relationship Id="rId198" Type="http://schemas.openxmlformats.org/officeDocument/2006/relationships/hyperlink" Target="https://www.salaallehanda.com/2024-08-22/salas-basta-skribenter-korade-i-jubileumstavlingen/?shareSource=sharebutton" TargetMode="External"/><Relationship Id="rId321" Type="http://schemas.openxmlformats.org/officeDocument/2006/relationships/hyperlink" Target="https://www.svt.se/nyheter/lokalt/vastmanland/magiska-silverringar-och-salas-historia-nu-gar-columbus-film-upp-pa-bioduken" TargetMode="External"/><Relationship Id="rId202" Type="http://schemas.openxmlformats.org/officeDocument/2006/relationships/hyperlink" Target="https://www.salaallehanda.com/2024-10-22/under-hostlovet-rullar-halloweenbussen-i-sala/?shareSource=sharebutton" TargetMode="External"/><Relationship Id="rId223" Type="http://schemas.openxmlformats.org/officeDocument/2006/relationships/hyperlink" Target="https://www.salaallehanda.com/2024-11-25/lova-18-ska-lussa-infor-flera-miljoner-hedrad/?shareSource=sharebutton" TargetMode="External"/><Relationship Id="rId244" Type="http://schemas.openxmlformats.org/officeDocument/2006/relationships/hyperlink" Target="https://www.salaallehanda.com/2024-07-08/lugn-festivalhelg-trots-att-flera-togs-for-fylla-och-brott/?shareSource=sharebutton" TargetMode="External"/><Relationship Id="rId18" Type="http://schemas.openxmlformats.org/officeDocument/2006/relationships/hyperlink" Target="https://www.salaallehanda.com/2020-06-15/nu-laddar-sala-for-fest-ingen-i-sverige-ska-ga-miste-om-att-vi-fyller-400-ar" TargetMode="External"/><Relationship Id="rId39" Type="http://schemas.openxmlformats.org/officeDocument/2006/relationships/hyperlink" Target="https://vastmanlandstaltidning.se/stora-torget-i-sala-byggs-om/" TargetMode="External"/><Relationship Id="rId265" Type="http://schemas.openxmlformats.org/officeDocument/2006/relationships/hyperlink" Target="https://www.svtplay.se/video/8qP2A3v/lokala-nyheter-vastmanland/ikvall-19-55?id=8vvBaN3&amp;position=143" TargetMode="External"/><Relationship Id="rId286" Type="http://schemas.openxmlformats.org/officeDocument/2006/relationships/hyperlink" Target="https://www.svt.se/nyheter/lokalt/vastmanland/rebell-dejtingprofil-eller-hund-162-bilder-av-drottning-kristina-de-flesta-hade-svajpat-hoger" TargetMode="External"/><Relationship Id="rId50" Type="http://schemas.openxmlformats.org/officeDocument/2006/relationships/hyperlink" Target="http://p4dela.sverigesradio.se/?id=31175" TargetMode="External"/><Relationship Id="rId104" Type="http://schemas.openxmlformats.org/officeDocument/2006/relationships/hyperlink" Target="https://www.salaallehanda.com/2024-03-06/de-magiska-bilderna-med-nya-spar-av-salaligan?shareSource=sharebutton" TargetMode="External"/><Relationship Id="rId125" Type="http://schemas.openxmlformats.org/officeDocument/2006/relationships/hyperlink" Target="https://www.salaallehanda.com/2024-03-18/klart-sa-blir-kungaparets-dag-i-sala/?shareSource=sharebutton" TargetMode="External"/><Relationship Id="rId146" Type="http://schemas.openxmlformats.org/officeDocument/2006/relationships/hyperlink" Target="https://www.salaallehanda.com/2024-04-14/polisen-bevakar-sakerheten-aven-fran-luften-under-kungabesoket/?shareSource=sharebutton" TargetMode="External"/><Relationship Id="rId167" Type="http://schemas.openxmlformats.org/officeDocument/2006/relationships/hyperlink" Target="https://www.salaallehanda.com/2024-05-09/mans-ols-visas-upp-under-egen-dag-camitzka-parken-invigs/?shareSource=sharebutton" TargetMode="External"/><Relationship Id="rId188" Type="http://schemas.openxmlformats.org/officeDocument/2006/relationships/hyperlink" Target="https://www.salaallehanda.com/2024-07-25/salaklassikern-ar-framme-vid-simningen/?shareSource=sharebutton" TargetMode="External"/><Relationship Id="rId311" Type="http://schemas.openxmlformats.org/officeDocument/2006/relationships/hyperlink" Target="https://www.svt.se/nyheter/lokalt/vastmanland/ebba-och-sigrid-vagade-ta-halloweenbussen-till-silvergruvan-i-sala-valdigt-mycket-spindelnat" TargetMode="External"/><Relationship Id="rId332" Type="http://schemas.openxmlformats.org/officeDocument/2006/relationships/hyperlink" Target="https://www.socialstyrelsen.se/globalassets/sharepoint-dokument/artikelkatalog/ovrigt/2024-9-9212.pdf" TargetMode="External"/><Relationship Id="rId71" Type="http://schemas.openxmlformats.org/officeDocument/2006/relationships/hyperlink" Target="https://www.salaallehanda.com/2023-10-30/e-type-bokad-till-sommarens-hemvandarkvall-i-salaparken?shareSource=sharebutton" TargetMode="External"/><Relationship Id="rId92" Type="http://schemas.openxmlformats.org/officeDocument/2006/relationships/hyperlink" Target="https://www.vasterastidning.se/vastmanland/lysande-start-pa-salas-jubileumsar/245142" TargetMode="External"/><Relationship Id="rId213" Type="http://schemas.openxmlformats.org/officeDocument/2006/relationships/hyperlink" Target="https://sverigesradio.se/artikel/sveriges-lucia-i-silvergruvan-svt-sander-fran-sala?fbclid=iwy2xjawgomhtlehrua2flbqixmqabhzb32-he5nb8oferuymblunszdhosvx2cdr-ivghxxg-8vasovgcvnsg-q_aem_yl9aqjtstr1bdvmp4s_gqq&amp;sfnsn=wa" TargetMode="External"/><Relationship Id="rId234" Type="http://schemas.openxmlformats.org/officeDocument/2006/relationships/hyperlink" Target="https://www.varldenidag.se/nyheter/arets-svt-lucia-om-lucia-hon-hade-ett-beundransvart-mod/835447?fbclid=IwY2xjawHI_0NleHRuA2FlbQIxMQABHYz0boBd4B-YkZXfK7M4Iy0gcGpzOnQXOrwJRvvRQ-Ey0kVj5mFalZGlHw_aem_-mnR2VENSSgNvsqwhujuFw" TargetMode="External"/><Relationship Id="rId2" Type="http://schemas.openxmlformats.org/officeDocument/2006/relationships/hyperlink" Target="https://sverigesradio.se/avsnitt/1908470" TargetMode="External"/><Relationship Id="rId29" Type="http://schemas.openxmlformats.org/officeDocument/2006/relationships/hyperlink" Target="https://www.salaallehanda.com/2022-08-24/arkeologer-ska-grava-pa-stora-torget-i-sala" TargetMode="External"/><Relationship Id="rId255" Type="http://schemas.openxmlformats.org/officeDocument/2006/relationships/hyperlink" Target="https://www.salaallehanda.com/2024-07-22/succe-for-hemvandarkvallen-loftet-fran-arrangorerna/?shareSource=sharebutton" TargetMode="External"/><Relationship Id="rId276" Type="http://schemas.openxmlformats.org/officeDocument/2006/relationships/hyperlink" Target="https://www.salaallehanda.com/2024-12-29/juli-september-folkfest-foretagsvecka-och-vargar/?shareSource=sharebutton" TargetMode="External"/><Relationship Id="rId297" Type="http://schemas.openxmlformats.org/officeDocument/2006/relationships/hyperlink" Target="https://www.vasterastidning.se/vastmanland/stralande-sol-nar-sala-firade-400-ar/252565" TargetMode="External"/><Relationship Id="rId40" Type="http://schemas.openxmlformats.org/officeDocument/2006/relationships/hyperlink" Target="https://www.svt.se/nyheter/lokalt/vastmanland/doda-salakandisar-snart-i-din-mobil" TargetMode="External"/><Relationship Id="rId115" Type="http://schemas.openxmlformats.org/officeDocument/2006/relationships/hyperlink" Target="https://www.salaallehanda.com/2024-04-05/extraforestallningarna-om-salaligan-talar-sitt-tydliga-sprak/?shareSource=sharebutton" TargetMode="External"/><Relationship Id="rId136" Type="http://schemas.openxmlformats.org/officeDocument/2006/relationships/hyperlink" Target="https://www.salaallehanda.com/2024-04-19/dragonmusikkaren-ar-en-kulturbarare-som-fortjanar-uppmarksamhet/?shareSource=sharebutton" TargetMode="External"/><Relationship Id="rId157" Type="http://schemas.openxmlformats.org/officeDocument/2006/relationships/hyperlink" Target="https://www.salaallehanda.com/2024-04-15/folj-fodelsedagen-minut-for-minut/?shareSource=sharebutton" TargetMode="External"/><Relationship Id="rId178" Type="http://schemas.openxmlformats.org/officeDocument/2006/relationships/hyperlink" Target="https://www.salaallehanda.com/2024-05-27/dubbla-guld-for-ifk-sala-i-jubileumsterrangen/?shareSource=sharebutton" TargetMode="External"/><Relationship Id="rId301" Type="http://schemas.openxmlformats.org/officeDocument/2006/relationships/hyperlink" Target="https://vastmanlandstaltidning.se/kungabesok-i-sala/" TargetMode="External"/><Relationship Id="rId322" Type="http://schemas.openxmlformats.org/officeDocument/2006/relationships/hyperlink" Target="https://www.svt.se/nyheter/lokalt/vastmanland/magiska-silverringar-och-salas-historia-nu-gar-columbus-film-upp-pa-bioduken" TargetMode="External"/><Relationship Id="rId61" Type="http://schemas.openxmlformats.org/officeDocument/2006/relationships/hyperlink" Target="https://www.salaallehanda.com/2023-08-23/pengar-till-elever-ska-fa-fler-att-ta-examen" TargetMode="External"/><Relationship Id="rId82" Type="http://schemas.openxmlformats.org/officeDocument/2006/relationships/hyperlink" Target="https://www.salaallehanda.com/2024-01-01/se-tv-sandningen-fran-400-arskonserten" TargetMode="External"/><Relationship Id="rId199" Type="http://schemas.openxmlformats.org/officeDocument/2006/relationships/hyperlink" Target="https://www.salaallehanda.com/2024-08-29/linus-triumf-i-skrivtavlingen-las-hans-56-sekunder-har/?shareSource=sharebutton" TargetMode="External"/><Relationship Id="rId203" Type="http://schemas.openxmlformats.org/officeDocument/2006/relationships/hyperlink" Target="https://www.salaallehanda.com/2024-06-11/brasta-lasse-hc-andersen-och-ulrika-eleonora-samlades-pa-stora-torget/?shareSource=sharebutton" TargetMode="External"/><Relationship Id="rId19" Type="http://schemas.openxmlformats.org/officeDocument/2006/relationships/hyperlink" Target="https://www.salaallehanda.com/2022-03-02/elvira-fixar-400-arsfesten-vill-att-det-ska-kannas-wow" TargetMode="External"/><Relationship Id="rId224" Type="http://schemas.openxmlformats.org/officeDocument/2006/relationships/hyperlink" Target="https://www.salaallehanda.com/2024-11-28/nu-ar-granarna-pa-plats-pa-stora-torget/?shareSource=sharebutton" TargetMode="External"/><Relationship Id="rId245" Type="http://schemas.openxmlformats.org/officeDocument/2006/relationships/hyperlink" Target="https://www.salaallehanda.com/2024-07-09/mycket-mer-folk-an-vanligt/?shareSource=sharebutton" TargetMode="External"/><Relationship Id="rId266" Type="http://schemas.openxmlformats.org/officeDocument/2006/relationships/hyperlink" Target="https://www.avestatidning.com/artikel/applader-for-anton-och-sjoviks-elever-efter-svts-luciamorgon/" TargetMode="External"/><Relationship Id="rId287" Type="http://schemas.openxmlformats.org/officeDocument/2006/relationships/hyperlink" Target="https://www.sverigesradio.se/artikel/bertils-portratt-kommer-pryda-radhuset" TargetMode="External"/><Relationship Id="rId30" Type="http://schemas.openxmlformats.org/officeDocument/2006/relationships/hyperlink" Target="https://www.salaallehanda.com/2022-11-07/glom-inte-bort-kulturen-i-400-arsfirandet" TargetMode="External"/><Relationship Id="rId105" Type="http://schemas.openxmlformats.org/officeDocument/2006/relationships/hyperlink" Target="https://www.salaallehanda.com/2024-03-08/mello-finalist-spelar-pa-sommarens-festival-i-sala?shareSource=sharebutton" TargetMode="External"/><Relationship Id="rId126" Type="http://schemas.openxmlformats.org/officeDocument/2006/relationships/hyperlink" Target="https://www.salaallehanda.com/2024-03-21/haller-med-salaligan-bor-laggas-i-malpase/?shareSource=sharebutton" TargetMode="External"/><Relationship Id="rId147" Type="http://schemas.openxmlformats.org/officeDocument/2006/relationships/hyperlink" Target="https://www.salaallehanda.com/2024-04-14/lill-babs-lanade-bengt-eriks-husvagn-nar-sala-firades-for-50-ar-sedan/?shareSource=sharebutton" TargetMode="External"/><Relationship Id="rId168" Type="http://schemas.openxmlformats.org/officeDocument/2006/relationships/hyperlink" Target="https://www.salaallehanda.com/2024-05-09/jubel-pa-silverstankgalan/?shareSource=sharebutton" TargetMode="External"/><Relationship Id="rId312" Type="http://schemas.openxmlformats.org/officeDocument/2006/relationships/hyperlink" Target="https://www.svt.se/nyheter/lokalt/vastmanland/ebba-och-sigrid-vagade-ta-halloweenbussen-till-silvergruvan-i-sala-valdigt-mycket-spindelnat" TargetMode="External"/><Relationship Id="rId333" Type="http://schemas.openxmlformats.org/officeDocument/2006/relationships/hyperlink" Target="https://www.svtplay.se/luciamorgon-fran-sala" TargetMode="External"/><Relationship Id="rId51" Type="http://schemas.openxmlformats.org/officeDocument/2006/relationships/hyperlink" Target="https://www.svtplay.se/video/KRN4AAa/landet-runt/idag-02-00/?id=KRN4AAa&amp;position=2143" TargetMode="External"/><Relationship Id="rId72" Type="http://schemas.openxmlformats.org/officeDocument/2006/relationships/hyperlink" Target="https://www.salaallehanda.com/2023-11-01/kardashians-svavare-och-raketer-har-ar-festforslagen-som-fick-nobben?shareSource=sharebutton" TargetMode="External"/><Relationship Id="rId93" Type="http://schemas.openxmlformats.org/officeDocument/2006/relationships/hyperlink" Target="https://sverigesradio.se/avsnitt/2307790" TargetMode="External"/><Relationship Id="rId189" Type="http://schemas.openxmlformats.org/officeDocument/2006/relationships/hyperlink" Target="https://www.salaallehanda.com/2024-07-30/de-vill-lyfta-salas-unika-musiktradition/?shareSource=sharebutton" TargetMode="External"/><Relationship Id="rId3" Type="http://schemas.openxmlformats.org/officeDocument/2006/relationships/hyperlink" Target="https://www.salaallehanda.com/2022-04-01/nejda-det-missade-400-arsfirandet-var-bara-pa-skoj" TargetMode="External"/><Relationship Id="rId214" Type="http://schemas.openxmlformats.org/officeDocument/2006/relationships/hyperlink" Target="https://www.salaallehanda.com/2024-06-14/aguelimusets-sommarutstallning-nagot-alldeles-extra/?shareSource=sharebutton" TargetMode="External"/><Relationship Id="rId235" Type="http://schemas.openxmlformats.org/officeDocument/2006/relationships/hyperlink" Target="https://www.svt.se/nyheter/lokalt/vastmanland/lova-18-fran-sala-sprider-ljus-som-lucia-i-svt-alltid-varit-en-drom?fbclid=IwZXh0bgNhZW0CMTEAAR33gNVnK6C0kLm5Gp4RRmi4moDLNuBee0otgeOrUndMVp_yXV_SHn_6_B8_aem_W8rgh5OaTOuYa90PJ6-Czg" TargetMode="External"/><Relationship Id="rId256" Type="http://schemas.openxmlformats.org/officeDocument/2006/relationships/hyperlink" Target="https://www.salaallehanda.com/2024-07-24/sala-400-ar-inte-latt-att-vara-alla-till-lags/?shareSource=sharebutton" TargetMode="External"/><Relationship Id="rId277" Type="http://schemas.openxmlformats.org/officeDocument/2006/relationships/hyperlink" Target="https://www.salaallehanda.com/2024-12-29/skrivgladje-i-sin-linda-erik-fick-sin-text-upplast/?shareSource=sharebutton" TargetMode="External"/><Relationship Id="rId298" Type="http://schemas.openxmlformats.org/officeDocument/2006/relationships/hyperlink" Target="https://etidning.vasterastidning.se/p/vasteras-tidning/2022-01-29/r/14/26-27/4337/501033" TargetMode="External"/><Relationship Id="rId116" Type="http://schemas.openxmlformats.org/officeDocument/2006/relationships/hyperlink" Target="https://www.salaallehanda.com/2024-04-05/rikspolischefen-invigde-utstallningen-om-salaligan/?shareSource=sharebutton" TargetMode="External"/><Relationship Id="rId137" Type="http://schemas.openxmlformats.org/officeDocument/2006/relationships/hyperlink" Target="https://www.salaallehanda.com/2024-04-19/over-70-salakonstnarer-staller-ut-i-gallerian/?shareSource=sharebutton" TargetMode="External"/><Relationship Id="rId158" Type="http://schemas.openxmlformats.org/officeDocument/2006/relationships/hyperlink" Target="https://www.salaallehanda.com/2024-04-16/drottningen-det-har-var-nagot-helt-annorlunda/?shareSource=sharebutton" TargetMode="External"/><Relationship Id="rId302" Type="http://schemas.openxmlformats.org/officeDocument/2006/relationships/hyperlink" Target="https://vastmanlandstaltidning.se/salas-fodelsedag/" TargetMode="External"/><Relationship Id="rId323" Type="http://schemas.openxmlformats.org/officeDocument/2006/relationships/hyperlink" Target="https://www.turismnytt.se/nu-satter-sala-kronan-pa-verket-och-avrundar-sitt-jubileumsar/" TargetMode="External"/><Relationship Id="rId20" Type="http://schemas.openxmlformats.org/officeDocument/2006/relationships/hyperlink" Target="https://sverigesradio.se/avsnitt/1871439" TargetMode="External"/><Relationship Id="rId41" Type="http://schemas.openxmlformats.org/officeDocument/2006/relationships/hyperlink" Target="https://www.salaallehanda.com/2023-03-29/stamningsfull-invigning-for-salas-400-arsjubileum" TargetMode="External"/><Relationship Id="rId62" Type="http://schemas.openxmlformats.org/officeDocument/2006/relationships/hyperlink" Target="https://sverigesradio.se/avsnitt/2226532" TargetMode="External"/><Relationship Id="rId83" Type="http://schemas.openxmlformats.org/officeDocument/2006/relationships/hyperlink" Target="https://www.salaallehanda.com/2024-01-02/elvira-matz-om-succekonserten-folk-stod-utanfor-kyrkan-och-koade" TargetMode="External"/><Relationship Id="rId179" Type="http://schemas.openxmlformats.org/officeDocument/2006/relationships/hyperlink" Target="https://www.salaallehanda.com/2024-05-27/jubel-for-salas-senaste-musikscen/?shareSource=sharebutton" TargetMode="External"/><Relationship Id="rId190" Type="http://schemas.openxmlformats.org/officeDocument/2006/relationships/hyperlink" Target="https://www.salaallehanda.com/2024-07-29/battre-med-en-tanke-i-huvudet-en-hundra-bland-molnen-sba/?shareSource=sharebutton" TargetMode="External"/><Relationship Id="rId204" Type="http://schemas.openxmlformats.org/officeDocument/2006/relationships/hyperlink" Target="https://www.salaallehanda.com/2024-10-24/premiar-for-unik-virtuell-upplevelse-fick-gashud/?shareSource=sharebutton" TargetMode="External"/><Relationship Id="rId225" Type="http://schemas.openxmlformats.org/officeDocument/2006/relationships/hyperlink" Target="https://www.salaallehanda.com/2024-06-24/lekfull-sommarteater-med-cameleonterna/?shareSource=sharebutton" TargetMode="External"/><Relationship Id="rId246" Type="http://schemas.openxmlformats.org/officeDocument/2006/relationships/hyperlink" Target="https://www.salaallehanda.com/2024-07-09/for-oss-var-det-bara-att-aka-hem-fran-festivalen/?shareSource=sharebutton" TargetMode="External"/><Relationship Id="rId267" Type="http://schemas.openxmlformats.org/officeDocument/2006/relationships/hyperlink" Target="https://www.salaallehanda.com/2024-12-15/lovisa-om-att-kidnappas-och-foras-ner-i-underjorden/?shareSource=sharebutton" TargetMode="External"/><Relationship Id="rId288" Type="http://schemas.openxmlformats.org/officeDocument/2006/relationships/hyperlink" Target="https://www.sverigesradio.se/artikel/sala-fyller-399-ar-och-pa-fodelsedagskalaset-nasta-ar-ska-hela-sala-fa-fika" TargetMode="External"/><Relationship Id="rId106" Type="http://schemas.openxmlformats.org/officeDocument/2006/relationships/hyperlink" Target="https://www.salaallehanda.com/2024-03-11/ingmar-skoog-fyllde-salaparken-med-sin-forelasning?shareSource=sharebutton" TargetMode="External"/><Relationship Id="rId127" Type="http://schemas.openxmlformats.org/officeDocument/2006/relationships/hyperlink" Target="https://www.salaallehanda.com/2024-03-21/svaret-om-salaligan-ar-ett-uttryck-for-maktens-arrogans/?shareSource=sharebutton" TargetMode="External"/><Relationship Id="rId313" Type="http://schemas.openxmlformats.org/officeDocument/2006/relationships/hyperlink" Target="https://www.vasterastidning.se/vasteras/guiden-det-hander-denna-vecka-i-vasteras/265435" TargetMode="External"/><Relationship Id="rId10" Type="http://schemas.openxmlformats.org/officeDocument/2006/relationships/hyperlink" Target="https://www.salaallehanda.com/2021-09-02/folkets-ideer-ska-ge-nytt-liv-till-torget-i-sala-vi-ska-vaska-fram-guldkornen" TargetMode="External"/><Relationship Id="rId31" Type="http://schemas.openxmlformats.org/officeDocument/2006/relationships/hyperlink" Target="https://www.salaallehanda.com/2022-11-10/kulturen-far-en-stor-plats-i-jubileet" TargetMode="External"/><Relationship Id="rId52" Type="http://schemas.openxmlformats.org/officeDocument/2006/relationships/hyperlink" Target="https://www.salaallehanda.com/2023-04-23/lat-inte-400-arsfirandet-vara-det-enda-roliga-i-sala" TargetMode="External"/><Relationship Id="rId73" Type="http://schemas.openxmlformats.org/officeDocument/2006/relationships/hyperlink" Target="https://www.turismnytt.se/sala-fyller-400-ar-nu-ar-programmet-for-hela-2024-klart/?fbclid=IwAR2ioOQT_mgbvrIa9dM0BUZjVOZyHi00OTF6rF6tJa9yboCbp3wMlSZcDfg" TargetMode="External"/><Relationship Id="rId94" Type="http://schemas.openxmlformats.org/officeDocument/2006/relationships/hyperlink" Target="https://www.svt.se/nyheter/lokalt/vastmanland/kungabesok-nar-sala-firar-400" TargetMode="External"/><Relationship Id="rId148" Type="http://schemas.openxmlformats.org/officeDocument/2006/relationships/hyperlink" Target="https://sverigesradio.se/artikel/sa-sakrar-sala-kommun-firandet-av-staden?fbclid=iwar1czlu7nme-rnljwekaldybnfbvoysfjntehcj-1qkmnwedztwjnvob4tc" TargetMode="External"/><Relationship Id="rId169" Type="http://schemas.openxmlformats.org/officeDocument/2006/relationships/hyperlink" Target="https://www.salaallehanda.com/2024-05-09/nastan-200-deltagare-tavlar-i-sm-i-kub/?shareSource=sharebutton" TargetMode="External"/><Relationship Id="rId334" Type="http://schemas.openxmlformats.org/officeDocument/2006/relationships/hyperlink" Target="https://www.svtplay.se/luciamorgon-fran-sala" TargetMode="External"/><Relationship Id="rId4" Type="http://schemas.openxmlformats.org/officeDocument/2006/relationships/hyperlink" Target="https://www.salaallehanda.com/2022-04-02/p4-vastmanland-gick-pa-sas-aprilskamt--och-fler-roliga-skojigheter" TargetMode="External"/><Relationship Id="rId180" Type="http://schemas.openxmlformats.org/officeDocument/2006/relationships/hyperlink" Target="https://www.salaallehanda.com/2024-05-28/trevligare-politiker-och-tjockare-planbok-nu-slapps-boken-om-salas-politiska-historia/?shareSource=sharebutton" TargetMode="External"/><Relationship Id="rId215" Type="http://schemas.openxmlformats.org/officeDocument/2006/relationships/hyperlink" Target="https://www.salaallehanda.com/2024-11-20/svts-luciamorgon-i-sala-unik-silverkrona-kroner-firandet/?shareSource=sharebutton" TargetMode="External"/><Relationship Id="rId236" Type="http://schemas.openxmlformats.org/officeDocument/2006/relationships/hyperlink" Target="https://www.salaallehanda.com/2024-12-13/jubel-for-lussefirandet-i-sala-basta-pa-lange/?shareSource=sharebutton" TargetMode="External"/><Relationship Id="rId257" Type="http://schemas.openxmlformats.org/officeDocument/2006/relationships/hyperlink" Target="https://www.salaallehanda.com/2024-07-26/vapen-pa-hemvandarkvallen-var-fanns-sakerhetstanket/?shareSource=sharebutton" TargetMode="External"/><Relationship Id="rId278" Type="http://schemas.openxmlformats.org/officeDocument/2006/relationships/hyperlink" Target="https://www.salaallehanda.com/2024-12-30/oktober-december-ny-generation-tar-over-anrika-butiker/?shareSource=sharebutton" TargetMode="External"/><Relationship Id="rId303" Type="http://schemas.openxmlformats.org/officeDocument/2006/relationships/hyperlink" Target="https://www.socialstyrelsen.se/globalassets/sharepoint-dokument/artikelkatalog/ovrigt/2024-9-9212.pdf" TargetMode="External"/><Relationship Id="rId42" Type="http://schemas.openxmlformats.org/officeDocument/2006/relationships/hyperlink" Target="https://www.svtplay.se/video/eWAwQkJ/lokala-nyheter-vastmanland/idag-09-33" TargetMode="External"/><Relationship Id="rId84" Type="http://schemas.openxmlformats.org/officeDocument/2006/relationships/hyperlink" Target="https://www.salaallehanda.com/2024-01-04/jubileet-ar-igang-och-stan-skiner" TargetMode="External"/><Relationship Id="rId138" Type="http://schemas.openxmlformats.org/officeDocument/2006/relationships/hyperlink" Target="https://www.svt.se/nyheter/video/4337747b7ba25723-nu-invigs-varldens-langsta-handvavda-roda-matta-till-sala-400-arsjubileum?spellista=WyJhc3RyaWQtdmlkZW9wbGF5bGlzdCIsIjQ2YXhwbiJd" TargetMode="External"/><Relationship Id="rId191" Type="http://schemas.openxmlformats.org/officeDocument/2006/relationships/hyperlink" Target="https://www.salaallehanda.com/2024-08-13/satra-brunn-ordnar-tidsresa-till-1700-talet/?shareSource=sharebutton" TargetMode="External"/><Relationship Id="rId205" Type="http://schemas.openxmlformats.org/officeDocument/2006/relationships/hyperlink" Target="https://www.salaallehanda.com/2024-10-25/spoktunnlar-och-skridskodisco-hostlovets-hojdpunkter-i-sala-och-heby/?shareSource=sharebutton" TargetMode="External"/><Relationship Id="rId247" Type="http://schemas.openxmlformats.org/officeDocument/2006/relationships/hyperlink" Target="https://www.salaallehanda.com/2024-07-14/stan-bubblar-av-liv/?shareSource=sharebutton" TargetMode="External"/><Relationship Id="rId107" Type="http://schemas.openxmlformats.org/officeDocument/2006/relationships/hyperlink" Target="https://sverigesradio.se/avsnitt/2350030" TargetMode="External"/><Relationship Id="rId289" Type="http://schemas.openxmlformats.org/officeDocument/2006/relationships/hyperlink" Target="https://www.sverigesradio.se/artikel/tusentals-ville-se-kungen-hylla-sala" TargetMode="External"/><Relationship Id="rId11" Type="http://schemas.openxmlformats.org/officeDocument/2006/relationships/hyperlink" Target="https://www.salaallehanda.com/2021-08-30/infor-sala-400-ar--du-kan-forma-torget" TargetMode="External"/><Relationship Id="rId53" Type="http://schemas.openxmlformats.org/officeDocument/2006/relationships/hyperlink" Target="https://etidning.vasterastidning.se/p/vasteras-tidning-sala/vasteras-tidning-sala/r/2/2-3/4711/992825" TargetMode="External"/><Relationship Id="rId149" Type="http://schemas.openxmlformats.org/officeDocument/2006/relationships/hyperlink" Target="https://sverigesradio.se/artikel/kungen-om-roda-mattan-fantastiskt-engagemang" TargetMode="External"/><Relationship Id="rId314" Type="http://schemas.openxmlformats.org/officeDocument/2006/relationships/hyperlink" Target="https://www.vasterastidning.se/vasteras/morgonrapporten-legendariska-bandet-spelar-i-vasteras-ikvall/265573" TargetMode="External"/><Relationship Id="rId95" Type="http://schemas.openxmlformats.org/officeDocument/2006/relationships/hyperlink" Target="https://www.salaallehanda.com/2024-01-08/hang-med-ner-i-djupet-sa-som-pa-gruvarbetarnas-tid" TargetMode="External"/><Relationship Id="rId160" Type="http://schemas.openxmlformats.org/officeDocument/2006/relationships/hyperlink" Target="https://www.salaallehanda.com/2024-04-26/epa-dunk-kommer-spelas-pa-sommarens-festival-i-sala/?shareSource=sharebutton" TargetMode="External"/><Relationship Id="rId216" Type="http://schemas.openxmlformats.org/officeDocument/2006/relationships/hyperlink" Target="https://sverigesradio.se/artikel/svts-luciatag-spelas-in-producenten-hyllar-sala" TargetMode="External"/><Relationship Id="rId258" Type="http://schemas.openxmlformats.org/officeDocument/2006/relationships/hyperlink" Target="https://www.oskarshamns-nytt.se/har-kan-du-se-stamningsfulla-luciakonserter-pa-luciadagen-den-13-december/" TargetMode="External"/><Relationship Id="rId22" Type="http://schemas.openxmlformats.org/officeDocument/2006/relationships/hyperlink" Target="https://www.tellerreport.com/news/2022-09-02-sala-to-weave-the-world-s-longest-hand-woven-carpet--%22bet-on-800-meters%22.rklRS6nyej.html" TargetMode="External"/><Relationship Id="rId64" Type="http://schemas.openxmlformats.org/officeDocument/2006/relationships/hyperlink" Target="https://www.salaallehanda.com/2023-10-10/kandelabern-tillbaka-pa-stora-torget-med-ny-lyster?shareSource=sharebutton" TargetMode="External"/><Relationship Id="rId118" Type="http://schemas.openxmlformats.org/officeDocument/2006/relationships/hyperlink" Target="https://www.salaallehanda.com/2024-04-04/vi-lar-oss-om-salaligan-sa-att-det-aldrig-hander-igen/?shareSource=sharebutton" TargetMode="External"/><Relationship Id="rId325" Type="http://schemas.openxmlformats.org/officeDocument/2006/relationships/hyperlink" Target="https://nyheter24.se/noje/kultur/1367121-lucia-2024-i-svt-tv-tid-och-lova-fredling-om-att-vara-lucia" TargetMode="External"/><Relationship Id="rId171" Type="http://schemas.openxmlformats.org/officeDocument/2006/relationships/hyperlink" Target="https://www.salaallehanda.com/2024-05-13/bildextra-500-tal-trivdes-pa-salas-playa/?shareSource=sharebutton" TargetMode="External"/><Relationship Id="rId227" Type="http://schemas.openxmlformats.org/officeDocument/2006/relationships/hyperlink" Target="https://sverigesradio.se/avsnitt?programid=1650" TargetMode="External"/><Relationship Id="rId269" Type="http://schemas.openxmlformats.org/officeDocument/2006/relationships/hyperlink" Target="https://www.salaallehanda.com/2024-12-21/nattjogg-och-vintersilver-en-upplevelse-utover-det-vanliga/?shareSource=sharebutton" TargetMode="External"/><Relationship Id="rId33" Type="http://schemas.openxmlformats.org/officeDocument/2006/relationships/hyperlink" Target="https://www.salaallehanda.com/2023-02-02/lokala-konstnarer-tavlar-om-en-plats-i-radhuset" TargetMode="External"/><Relationship Id="rId129" Type="http://schemas.openxmlformats.org/officeDocument/2006/relationships/hyperlink" Target="https://www.salaallehanda.com/2024-03-23/varvinds-nypremiar-rolig-gripande-och-medryckande/?shareSource=sharebutton" TargetMode="External"/><Relationship Id="rId280" Type="http://schemas.openxmlformats.org/officeDocument/2006/relationships/hyperlink" Target="https://www.salaallehanda.com/2025-01-05/delad-skrivgladje-blev-dubbel-gladje-for-ulla-britt-och-inger/?shareSource=sharebutton" TargetMode="External"/><Relationship Id="rId75" Type="http://schemas.openxmlformats.org/officeDocument/2006/relationships/hyperlink" Target="https://www.salaallehanda.com/2023-11-28/pa-angshagenskolan-har-man-tjuvstartat-salas-jubileum" TargetMode="External"/><Relationship Id="rId140" Type="http://schemas.openxmlformats.org/officeDocument/2006/relationships/hyperlink" Target="https://www.salaallehanda.com/2024-04-09/vasaloppet-rycker-in-med-en-tankbil-kaffe-till-kungabesoket/?shareSource=sharebutton" TargetMode="External"/><Relationship Id="rId182" Type="http://schemas.openxmlformats.org/officeDocument/2006/relationships/hyperlink" Target="https://www.salaallehanda.com/2024-05-29/salaborna-bekostar-bok-med-begransad-utgava-70-exemplar-skanks-till-politikerna/?shareSource=sharebutton" TargetMode="External"/><Relationship Id="rId6" Type="http://schemas.openxmlformats.org/officeDocument/2006/relationships/hyperlink" Target="https://www.salaallehanda.com/2022-03-24/silverglitter-kullersten-och-ett-gott-hang--sa-blir-nya-stora-torget-vi-ar-oerhort-nojda" TargetMode="External"/><Relationship Id="rId238" Type="http://schemas.openxmlformats.org/officeDocument/2006/relationships/hyperlink" Target="https://nyheter24.se/noje/kultur/1367121-lucia-2024-i-svt-tv-tid-och-lova-fredling-om-att-vara-lucia" TargetMode="External"/><Relationship Id="rId291" Type="http://schemas.openxmlformats.org/officeDocument/2006/relationships/hyperlink" Target="https://www.sverigesradio.se/artikel/har-ar-vagarna-som-sparras-av-under-400-ars-firandet" TargetMode="External"/><Relationship Id="rId305" Type="http://schemas.openxmlformats.org/officeDocument/2006/relationships/hyperlink" Target="https://www.storfors.se/download/18.343afe331927093173e1b77d/1728916342933/Kallelse%20KS%202024-10-21.pdf" TargetMode="External"/><Relationship Id="rId44" Type="http://schemas.openxmlformats.org/officeDocument/2006/relationships/hyperlink" Target="https://www.vasterastidning.se/vastmanland/var-med-och-dop-starten-pa-salas-400-arsjubileum/227685" TargetMode="External"/><Relationship Id="rId86" Type="http://schemas.openxmlformats.org/officeDocument/2006/relationships/hyperlink" Target="https://www.salaallehanda.com/2024-01-11/har-vi-sa-mycket-pengar-att-satsa-pa-fest" TargetMode="External"/><Relationship Id="rId151" Type="http://schemas.openxmlformats.org/officeDocument/2006/relationships/hyperlink" Target="https://sverigesradio.se/artikel/kungaparets-mellanmal-gymnasietjejernas-proteinbar" TargetMode="External"/><Relationship Id="rId193" Type="http://schemas.openxmlformats.org/officeDocument/2006/relationships/hyperlink" Target="https://www.salaallehanda.com/2024-08-29/salamassan-jubilerar-och-satsar-extra-pa-folkfesten/?shareSource=sharebutton" TargetMode="External"/><Relationship Id="rId207" Type="http://schemas.openxmlformats.org/officeDocument/2006/relationships/hyperlink" Target="https://www.svtplay.se/video/84dMXbA/landet-runt/idag-02-00?id=KXvMgDQ&amp;position=1879" TargetMode="External"/><Relationship Id="rId249" Type="http://schemas.openxmlformats.org/officeDocument/2006/relationships/hyperlink" Target="https://www.salaallehanda.com/2024-07-18/tjuvarna-var-sakert-hungriga/?shareSource=sharebutton" TargetMode="External"/><Relationship Id="rId13" Type="http://schemas.openxmlformats.org/officeDocument/2006/relationships/hyperlink" Target="https://www.salaallehanda.com/2021-08-12/iderika-ungdomar-sokes--kan-forma-salas-framtid" TargetMode="External"/><Relationship Id="rId109" Type="http://schemas.openxmlformats.org/officeDocument/2006/relationships/hyperlink" Target="https://sverigesradio.se/avsnitt/2358983" TargetMode="External"/><Relationship Id="rId260" Type="http://schemas.openxmlformats.org/officeDocument/2006/relationships/hyperlink" Target="https://www.vasterastidning.se/vastmanland/svts-luciaprogram-spelas-in-i-silvergruvan/266367" TargetMode="External"/><Relationship Id="rId316" Type="http://schemas.openxmlformats.org/officeDocument/2006/relationships/hyperlink" Target="https://www.vasterastidning.se/vastmanland/svts-luciaprogram-spelas-in-i-silvergruvan/266367" TargetMode="External"/><Relationship Id="rId55" Type="http://schemas.openxmlformats.org/officeDocument/2006/relationships/hyperlink" Target="https://etidning.vasterastidning.se/p/vasteras-tidning/2023-04-28/r/18/34-35/4337/996315" TargetMode="External"/><Relationship Id="rId97" Type="http://schemas.openxmlformats.org/officeDocument/2006/relationships/hyperlink" Target="https://www.salaallehanda.com/2024-01-24/idag-vill-folk-veta-mer-om-salaligan" TargetMode="External"/><Relationship Id="rId120" Type="http://schemas.openxmlformats.org/officeDocument/2006/relationships/hyperlink" Target="https://www.salaallehanda.com/2024-04-08/beslut-kameraovervakning-over-sala/?shareSource=sharebutton" TargetMode="External"/><Relationship Id="rId162" Type="http://schemas.openxmlformats.org/officeDocument/2006/relationships/hyperlink" Target="https://www.salaallehanda.com/2024-04-26/guide-sa-kan-du-maxa-din-kulturnatta/?shareSource=sharebutton" TargetMode="External"/><Relationship Id="rId218" Type="http://schemas.openxmlformats.org/officeDocument/2006/relationships/hyperlink" Target="https://sverigesradio.se/artikel/lovisa-ar-svts-lucia-fick-veta-efter-en-korlektion" TargetMode="External"/><Relationship Id="rId271" Type="http://schemas.openxmlformats.org/officeDocument/2006/relationships/hyperlink" Target="https://www.salaallehanda.com/2024-12-22/lista-arets-tio-mest-lasta-artiklar/?shareSource=sharebutt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51"/>
  <sheetViews>
    <sheetView tabSelected="1" zoomScale="77" zoomScaleNormal="77" workbookViewId="0">
      <selection activeCell="L3" sqref="L3"/>
    </sheetView>
  </sheetViews>
  <sheetFormatPr defaultColWidth="8.81640625" defaultRowHeight="14.5"/>
  <cols>
    <col min="1" max="1" width="20.36328125" style="16" customWidth="1"/>
    <col min="2" max="2" width="28.6328125" style="13" customWidth="1"/>
    <col min="3" max="5" width="28.6328125" style="28" customWidth="1"/>
    <col min="6" max="6" width="32" style="13" customWidth="1"/>
    <col min="7" max="7" width="24.453125" style="51" customWidth="1"/>
    <col min="8" max="8" width="34.36328125" style="51" customWidth="1"/>
    <col min="9" max="9" width="8.81640625" style="51"/>
  </cols>
  <sheetData>
    <row r="1" spans="1:8" ht="21">
      <c r="A1" s="62" t="s">
        <v>0</v>
      </c>
      <c r="B1" s="20"/>
      <c r="C1" s="20"/>
      <c r="D1" s="20"/>
      <c r="E1" s="20"/>
      <c r="F1" s="20"/>
      <c r="G1" s="50"/>
      <c r="H1" s="50"/>
    </row>
    <row r="2" spans="1:8" ht="70" customHeight="1">
      <c r="A2" s="77" t="s">
        <v>825</v>
      </c>
      <c r="B2" s="76"/>
      <c r="C2" s="76"/>
      <c r="D2" s="76"/>
      <c r="E2" s="76"/>
      <c r="F2" s="76"/>
      <c r="G2" s="76"/>
      <c r="H2" s="76"/>
    </row>
    <row r="3" spans="1:8" ht="77" customHeight="1">
      <c r="A3" s="77" t="s">
        <v>824</v>
      </c>
      <c r="B3" s="76"/>
      <c r="C3" s="76"/>
      <c r="D3" s="76"/>
      <c r="E3" s="76"/>
      <c r="F3" s="76"/>
      <c r="G3" s="76"/>
      <c r="H3" s="76"/>
    </row>
    <row r="5" spans="1:8">
      <c r="A5" s="3" t="s">
        <v>1</v>
      </c>
      <c r="B5" s="4" t="s">
        <v>2</v>
      </c>
      <c r="C5" s="21" t="s">
        <v>3</v>
      </c>
      <c r="D5" s="21" t="s">
        <v>4</v>
      </c>
      <c r="E5" s="21" t="s">
        <v>5</v>
      </c>
      <c r="F5" s="4" t="s">
        <v>6</v>
      </c>
      <c r="G5" s="52" t="s">
        <v>7</v>
      </c>
      <c r="H5" s="53" t="s">
        <v>8</v>
      </c>
    </row>
    <row r="6" spans="1:8" ht="43.5">
      <c r="A6" s="5">
        <v>43997</v>
      </c>
      <c r="B6" s="4" t="s">
        <v>9</v>
      </c>
      <c r="C6" s="21">
        <v>39811</v>
      </c>
      <c r="D6" s="21">
        <f t="shared" ref="D6:D36" si="0">$B$350</f>
        <v>250</v>
      </c>
      <c r="E6" s="21">
        <f t="shared" ref="E6:E69" si="1">(C6/1000)*D6*$C$349</f>
        <v>23886.6</v>
      </c>
      <c r="F6" s="6" t="s">
        <v>10</v>
      </c>
      <c r="G6" s="52" t="s">
        <v>11</v>
      </c>
      <c r="H6" s="54" t="s">
        <v>12</v>
      </c>
    </row>
    <row r="7" spans="1:8" ht="43.5">
      <c r="A7" s="5">
        <v>44288</v>
      </c>
      <c r="B7" s="4" t="s">
        <v>9</v>
      </c>
      <c r="C7" s="21">
        <v>39811</v>
      </c>
      <c r="D7" s="21">
        <f t="shared" si="0"/>
        <v>250</v>
      </c>
      <c r="E7" s="21">
        <f t="shared" si="1"/>
        <v>23886.6</v>
      </c>
      <c r="F7" s="6" t="s">
        <v>13</v>
      </c>
      <c r="G7" s="52" t="s">
        <v>14</v>
      </c>
      <c r="H7" s="54" t="s">
        <v>15</v>
      </c>
    </row>
    <row r="8" spans="1:8" ht="29">
      <c r="A8" s="5">
        <v>44300</v>
      </c>
      <c r="B8" s="4" t="s">
        <v>9</v>
      </c>
      <c r="C8" s="21">
        <v>39811</v>
      </c>
      <c r="D8" s="21">
        <f t="shared" si="0"/>
        <v>250</v>
      </c>
      <c r="E8" s="21">
        <f t="shared" si="1"/>
        <v>23886.6</v>
      </c>
      <c r="F8" s="6" t="s">
        <v>16</v>
      </c>
      <c r="G8" s="52" t="s">
        <v>17</v>
      </c>
      <c r="H8" s="54" t="s">
        <v>18</v>
      </c>
    </row>
    <row r="9" spans="1:8" ht="29">
      <c r="A9" s="5">
        <v>44301</v>
      </c>
      <c r="B9" s="4" t="s">
        <v>9</v>
      </c>
      <c r="C9" s="21">
        <v>39811</v>
      </c>
      <c r="D9" s="21">
        <f t="shared" si="0"/>
        <v>250</v>
      </c>
      <c r="E9" s="21">
        <f t="shared" si="1"/>
        <v>23886.6</v>
      </c>
      <c r="F9" s="6" t="s">
        <v>19</v>
      </c>
      <c r="G9" s="52" t="s">
        <v>20</v>
      </c>
      <c r="H9" s="54" t="s">
        <v>21</v>
      </c>
    </row>
    <row r="10" spans="1:8" ht="43.5">
      <c r="A10" s="5">
        <v>44303</v>
      </c>
      <c r="B10" s="4" t="s">
        <v>9</v>
      </c>
      <c r="C10" s="21">
        <v>39811</v>
      </c>
      <c r="D10" s="21">
        <f t="shared" si="0"/>
        <v>250</v>
      </c>
      <c r="E10" s="21">
        <f t="shared" si="1"/>
        <v>23886.6</v>
      </c>
      <c r="F10" s="6" t="s">
        <v>22</v>
      </c>
      <c r="G10" s="52" t="s">
        <v>23</v>
      </c>
      <c r="H10" s="54" t="s">
        <v>24</v>
      </c>
    </row>
    <row r="11" spans="1:8" ht="29">
      <c r="A11" s="5">
        <v>44420</v>
      </c>
      <c r="B11" s="4" t="s">
        <v>9</v>
      </c>
      <c r="C11" s="21">
        <v>39811</v>
      </c>
      <c r="D11" s="21">
        <f t="shared" si="0"/>
        <v>250</v>
      </c>
      <c r="E11" s="21">
        <f t="shared" si="1"/>
        <v>23886.6</v>
      </c>
      <c r="F11" s="6" t="s">
        <v>25</v>
      </c>
      <c r="G11" s="52" t="s">
        <v>26</v>
      </c>
      <c r="H11" s="54" t="s">
        <v>27</v>
      </c>
    </row>
    <row r="12" spans="1:8" ht="44.5" customHeight="1">
      <c r="A12" s="5">
        <v>44433</v>
      </c>
      <c r="B12" s="4" t="s">
        <v>9</v>
      </c>
      <c r="C12" s="21">
        <v>39811</v>
      </c>
      <c r="D12" s="21">
        <f t="shared" si="0"/>
        <v>250</v>
      </c>
      <c r="E12" s="21">
        <f t="shared" si="1"/>
        <v>23886.6</v>
      </c>
      <c r="F12" s="6" t="s">
        <v>28</v>
      </c>
      <c r="G12" s="52" t="s">
        <v>29</v>
      </c>
      <c r="H12" s="54" t="s">
        <v>30</v>
      </c>
    </row>
    <row r="13" spans="1:8" ht="40.5" customHeight="1">
      <c r="A13" s="5">
        <v>44439</v>
      </c>
      <c r="B13" s="4" t="s">
        <v>9</v>
      </c>
      <c r="C13" s="21">
        <v>39811</v>
      </c>
      <c r="D13" s="21">
        <f t="shared" si="0"/>
        <v>250</v>
      </c>
      <c r="E13" s="21">
        <f t="shared" si="1"/>
        <v>23886.6</v>
      </c>
      <c r="F13" s="6" t="s">
        <v>31</v>
      </c>
      <c r="G13" s="52" t="s">
        <v>17</v>
      </c>
      <c r="H13" s="54" t="s">
        <v>32</v>
      </c>
    </row>
    <row r="14" spans="1:8" ht="50.25" customHeight="1">
      <c r="A14" s="5">
        <v>44441</v>
      </c>
      <c r="B14" s="4" t="s">
        <v>9</v>
      </c>
      <c r="C14" s="21">
        <v>39811</v>
      </c>
      <c r="D14" s="21">
        <f t="shared" si="0"/>
        <v>250</v>
      </c>
      <c r="E14" s="21">
        <f t="shared" si="1"/>
        <v>23886.6</v>
      </c>
      <c r="F14" s="7" t="s">
        <v>33</v>
      </c>
      <c r="G14" s="52" t="s">
        <v>17</v>
      </c>
      <c r="H14" s="54" t="s">
        <v>34</v>
      </c>
    </row>
    <row r="15" spans="1:8">
      <c r="A15" s="5">
        <v>44445</v>
      </c>
      <c r="B15" s="4" t="s">
        <v>35</v>
      </c>
      <c r="C15" s="21">
        <v>671</v>
      </c>
      <c r="D15" s="21">
        <f t="shared" si="0"/>
        <v>250</v>
      </c>
      <c r="E15" s="21">
        <f t="shared" si="1"/>
        <v>402.59999999999997</v>
      </c>
      <c r="F15" s="4" t="s">
        <v>36</v>
      </c>
      <c r="G15" s="52" t="s">
        <v>17</v>
      </c>
      <c r="H15" s="54" t="s">
        <v>37</v>
      </c>
    </row>
    <row r="16" spans="1:8" ht="29">
      <c r="A16" s="5">
        <v>44511</v>
      </c>
      <c r="B16" s="4" t="s">
        <v>9</v>
      </c>
      <c r="C16" s="21">
        <v>39811</v>
      </c>
      <c r="D16" s="21">
        <f t="shared" si="0"/>
        <v>250</v>
      </c>
      <c r="E16" s="21">
        <f t="shared" si="1"/>
        <v>23886.6</v>
      </c>
      <c r="F16" s="7" t="s">
        <v>38</v>
      </c>
      <c r="G16" s="52" t="s">
        <v>39</v>
      </c>
      <c r="H16" s="54" t="s">
        <v>40</v>
      </c>
    </row>
    <row r="17" spans="1:9" ht="29">
      <c r="A17" s="5">
        <v>44518</v>
      </c>
      <c r="B17" s="4" t="s">
        <v>9</v>
      </c>
      <c r="C17" s="21">
        <v>39811</v>
      </c>
      <c r="D17" s="21">
        <f t="shared" si="0"/>
        <v>250</v>
      </c>
      <c r="E17" s="21">
        <f t="shared" si="1"/>
        <v>23886.6</v>
      </c>
      <c r="F17" s="7" t="s">
        <v>41</v>
      </c>
      <c r="G17" s="52" t="s">
        <v>42</v>
      </c>
      <c r="H17" s="54" t="s">
        <v>43</v>
      </c>
    </row>
    <row r="18" spans="1:9" ht="50.25" customHeight="1">
      <c r="A18" s="5">
        <v>44590</v>
      </c>
      <c r="B18" s="6" t="s">
        <v>44</v>
      </c>
      <c r="C18" s="22">
        <v>671</v>
      </c>
      <c r="D18" s="21">
        <f t="shared" si="0"/>
        <v>250</v>
      </c>
      <c r="E18" s="21">
        <f t="shared" si="1"/>
        <v>402.59999999999997</v>
      </c>
      <c r="F18" s="6" t="s">
        <v>45</v>
      </c>
      <c r="G18" s="52" t="s">
        <v>46</v>
      </c>
      <c r="H18" s="54" t="s">
        <v>47</v>
      </c>
    </row>
    <row r="19" spans="1:9" ht="43.5">
      <c r="A19" s="5">
        <v>44591</v>
      </c>
      <c r="B19" s="4" t="s">
        <v>9</v>
      </c>
      <c r="C19" s="21">
        <v>39811</v>
      </c>
      <c r="D19" s="21">
        <f t="shared" si="0"/>
        <v>250</v>
      </c>
      <c r="E19" s="21">
        <f t="shared" si="1"/>
        <v>23886.6</v>
      </c>
      <c r="F19" s="7" t="s">
        <v>48</v>
      </c>
      <c r="G19" s="52" t="s">
        <v>49</v>
      </c>
      <c r="H19" s="54" t="s">
        <v>50</v>
      </c>
    </row>
    <row r="20" spans="1:9" ht="39" customHeight="1">
      <c r="A20" s="5">
        <v>44593</v>
      </c>
      <c r="B20" s="4" t="s">
        <v>51</v>
      </c>
      <c r="C20" s="74">
        <v>60000</v>
      </c>
      <c r="D20" s="21">
        <f t="shared" si="0"/>
        <v>250</v>
      </c>
      <c r="E20" s="21">
        <f t="shared" si="1"/>
        <v>36000</v>
      </c>
      <c r="F20" s="6" t="s">
        <v>52</v>
      </c>
      <c r="G20" s="52" t="s">
        <v>53</v>
      </c>
      <c r="H20" s="54" t="s">
        <v>54</v>
      </c>
    </row>
    <row r="21" spans="1:9">
      <c r="A21" s="5">
        <v>44594</v>
      </c>
      <c r="B21" s="4" t="s">
        <v>55</v>
      </c>
      <c r="C21" s="21">
        <v>60000</v>
      </c>
      <c r="D21" s="21">
        <f t="shared" si="0"/>
        <v>250</v>
      </c>
      <c r="E21" s="21">
        <f t="shared" si="1"/>
        <v>36000</v>
      </c>
      <c r="F21" s="4" t="s">
        <v>56</v>
      </c>
      <c r="G21" s="52" t="s">
        <v>57</v>
      </c>
      <c r="H21" s="54" t="s">
        <v>58</v>
      </c>
    </row>
    <row r="22" spans="1:9" ht="52.5" customHeight="1">
      <c r="A22" s="5">
        <v>44622</v>
      </c>
      <c r="B22" s="4" t="s">
        <v>9</v>
      </c>
      <c r="C22" s="21">
        <v>39811</v>
      </c>
      <c r="D22" s="21">
        <f t="shared" si="0"/>
        <v>250</v>
      </c>
      <c r="E22" s="21">
        <f t="shared" si="1"/>
        <v>23886.6</v>
      </c>
      <c r="F22" s="6" t="s">
        <v>59</v>
      </c>
      <c r="G22" s="52" t="s">
        <v>46</v>
      </c>
      <c r="H22" s="54" t="s">
        <v>60</v>
      </c>
    </row>
    <row r="23" spans="1:9" ht="43.5">
      <c r="A23" s="5">
        <v>44644</v>
      </c>
      <c r="B23" s="4" t="s">
        <v>9</v>
      </c>
      <c r="C23" s="21">
        <v>39811</v>
      </c>
      <c r="D23" s="21">
        <f t="shared" si="0"/>
        <v>250</v>
      </c>
      <c r="E23" s="21">
        <f t="shared" si="1"/>
        <v>23886.6</v>
      </c>
      <c r="F23" s="7" t="s">
        <v>61</v>
      </c>
      <c r="G23" s="52" t="s">
        <v>17</v>
      </c>
      <c r="H23" s="54" t="s">
        <v>62</v>
      </c>
    </row>
    <row r="24" spans="1:9" ht="29">
      <c r="A24" s="5">
        <v>44652</v>
      </c>
      <c r="B24" s="4" t="s">
        <v>9</v>
      </c>
      <c r="C24" s="21">
        <v>39811</v>
      </c>
      <c r="D24" s="21">
        <f t="shared" si="0"/>
        <v>250</v>
      </c>
      <c r="E24" s="21">
        <f t="shared" si="1"/>
        <v>23886.6</v>
      </c>
      <c r="F24" s="7" t="s">
        <v>63</v>
      </c>
      <c r="G24" s="52" t="s">
        <v>64</v>
      </c>
      <c r="H24" s="54" t="s">
        <v>65</v>
      </c>
    </row>
    <row r="25" spans="1:9" s="1" customFormat="1" ht="29">
      <c r="A25" s="5">
        <v>44652</v>
      </c>
      <c r="B25" s="4" t="s">
        <v>9</v>
      </c>
      <c r="C25" s="21">
        <v>39811</v>
      </c>
      <c r="D25" s="21">
        <f t="shared" si="0"/>
        <v>250</v>
      </c>
      <c r="E25" s="21">
        <f t="shared" si="1"/>
        <v>23886.6</v>
      </c>
      <c r="F25" s="7" t="s">
        <v>66</v>
      </c>
      <c r="G25" s="52" t="s">
        <v>64</v>
      </c>
      <c r="H25" s="54" t="s">
        <v>67</v>
      </c>
      <c r="I25" s="51"/>
    </row>
    <row r="26" spans="1:9" s="1" customFormat="1" ht="43.5">
      <c r="A26" s="5">
        <v>44652</v>
      </c>
      <c r="B26" s="4" t="s">
        <v>9</v>
      </c>
      <c r="C26" s="21">
        <v>39811</v>
      </c>
      <c r="D26" s="21">
        <f t="shared" si="0"/>
        <v>250</v>
      </c>
      <c r="E26" s="21">
        <f t="shared" si="1"/>
        <v>23886.6</v>
      </c>
      <c r="F26" s="7" t="s">
        <v>68</v>
      </c>
      <c r="G26" s="52" t="s">
        <v>64</v>
      </c>
      <c r="H26" s="54" t="s">
        <v>69</v>
      </c>
      <c r="I26" s="51"/>
    </row>
    <row r="27" spans="1:9" ht="28" customHeight="1">
      <c r="A27" s="5">
        <v>44652</v>
      </c>
      <c r="B27" s="4" t="s">
        <v>51</v>
      </c>
      <c r="C27" s="74">
        <v>60000</v>
      </c>
      <c r="D27" s="21">
        <f t="shared" si="0"/>
        <v>250</v>
      </c>
      <c r="E27" s="21">
        <f t="shared" si="1"/>
        <v>36000</v>
      </c>
      <c r="F27" s="4" t="s">
        <v>70</v>
      </c>
      <c r="G27" s="52" t="s">
        <v>71</v>
      </c>
      <c r="H27" s="54" t="s">
        <v>72</v>
      </c>
    </row>
    <row r="28" spans="1:9">
      <c r="A28" s="5">
        <v>44663</v>
      </c>
      <c r="B28" s="4" t="s">
        <v>35</v>
      </c>
      <c r="C28" s="21">
        <v>671</v>
      </c>
      <c r="D28" s="21">
        <f t="shared" si="0"/>
        <v>250</v>
      </c>
      <c r="E28" s="21">
        <f t="shared" si="1"/>
        <v>402.59999999999997</v>
      </c>
      <c r="F28" s="4" t="s">
        <v>73</v>
      </c>
      <c r="G28" s="52" t="s">
        <v>74</v>
      </c>
      <c r="H28" s="54" t="s">
        <v>75</v>
      </c>
    </row>
    <row r="29" spans="1:9">
      <c r="A29" s="5">
        <v>44663</v>
      </c>
      <c r="B29" s="4" t="s">
        <v>35</v>
      </c>
      <c r="C29" s="22">
        <v>671</v>
      </c>
      <c r="D29" s="21">
        <f t="shared" si="0"/>
        <v>250</v>
      </c>
      <c r="E29" s="21">
        <f t="shared" si="1"/>
        <v>402.59999999999997</v>
      </c>
      <c r="F29" s="4" t="s">
        <v>76</v>
      </c>
      <c r="G29" s="52" t="s">
        <v>17</v>
      </c>
      <c r="H29" s="55" t="s">
        <v>75</v>
      </c>
    </row>
    <row r="30" spans="1:9">
      <c r="A30" s="8">
        <v>44690</v>
      </c>
      <c r="B30" s="4" t="s">
        <v>77</v>
      </c>
      <c r="C30" s="21">
        <v>671</v>
      </c>
      <c r="D30" s="21">
        <f t="shared" si="0"/>
        <v>250</v>
      </c>
      <c r="E30" s="21">
        <f t="shared" si="1"/>
        <v>402.59999999999997</v>
      </c>
      <c r="F30" s="4" t="s">
        <v>78</v>
      </c>
      <c r="G30" s="52"/>
      <c r="H30" s="56" t="s">
        <v>79</v>
      </c>
    </row>
    <row r="31" spans="1:9" ht="29">
      <c r="A31" s="5">
        <v>44736</v>
      </c>
      <c r="B31" s="4" t="s">
        <v>9</v>
      </c>
      <c r="C31" s="21">
        <v>39811</v>
      </c>
      <c r="D31" s="21">
        <f t="shared" si="0"/>
        <v>250</v>
      </c>
      <c r="E31" s="21">
        <f t="shared" si="1"/>
        <v>23886.6</v>
      </c>
      <c r="F31" s="6" t="s">
        <v>80</v>
      </c>
      <c r="G31" s="52" t="s">
        <v>81</v>
      </c>
      <c r="H31" s="54" t="s">
        <v>82</v>
      </c>
    </row>
    <row r="32" spans="1:9" ht="43.5">
      <c r="A32" s="5">
        <v>44794</v>
      </c>
      <c r="B32" s="4" t="s">
        <v>9</v>
      </c>
      <c r="C32" s="21">
        <v>39811</v>
      </c>
      <c r="D32" s="21">
        <f t="shared" si="0"/>
        <v>250</v>
      </c>
      <c r="E32" s="21">
        <f t="shared" si="1"/>
        <v>23886.6</v>
      </c>
      <c r="F32" s="6" t="s">
        <v>83</v>
      </c>
      <c r="G32" s="52" t="s">
        <v>84</v>
      </c>
      <c r="H32" s="54" t="s">
        <v>85</v>
      </c>
    </row>
    <row r="33" spans="1:8" ht="29">
      <c r="A33" s="5">
        <v>44795</v>
      </c>
      <c r="B33" s="4" t="s">
        <v>9</v>
      </c>
      <c r="C33" s="21">
        <v>39811</v>
      </c>
      <c r="D33" s="21">
        <f t="shared" si="0"/>
        <v>250</v>
      </c>
      <c r="E33" s="21">
        <f t="shared" si="1"/>
        <v>23886.6</v>
      </c>
      <c r="F33" s="6" t="s">
        <v>86</v>
      </c>
      <c r="G33" s="52" t="s">
        <v>87</v>
      </c>
      <c r="H33" s="54" t="s">
        <v>88</v>
      </c>
    </row>
    <row r="34" spans="1:8" ht="29">
      <c r="A34" s="5">
        <v>44797</v>
      </c>
      <c r="B34" s="4" t="s">
        <v>9</v>
      </c>
      <c r="C34" s="21">
        <v>39811</v>
      </c>
      <c r="D34" s="21">
        <f t="shared" si="0"/>
        <v>250</v>
      </c>
      <c r="E34" s="21">
        <f t="shared" si="1"/>
        <v>23886.6</v>
      </c>
      <c r="F34" s="6" t="s">
        <v>89</v>
      </c>
      <c r="G34" s="52" t="s">
        <v>17</v>
      </c>
      <c r="H34" s="54" t="s">
        <v>90</v>
      </c>
    </row>
    <row r="35" spans="1:8" ht="29">
      <c r="A35" s="5">
        <v>44800</v>
      </c>
      <c r="B35" s="4" t="s">
        <v>91</v>
      </c>
      <c r="C35" s="21">
        <v>60000</v>
      </c>
      <c r="D35" s="21">
        <f t="shared" si="0"/>
        <v>250</v>
      </c>
      <c r="E35" s="21">
        <f t="shared" si="1"/>
        <v>36000</v>
      </c>
      <c r="F35" s="6" t="s">
        <v>92</v>
      </c>
      <c r="G35" s="52" t="s">
        <v>93</v>
      </c>
      <c r="H35" s="54" t="s">
        <v>94</v>
      </c>
    </row>
    <row r="36" spans="1:8">
      <c r="A36" s="5">
        <v>44816</v>
      </c>
      <c r="B36" s="4" t="s">
        <v>9</v>
      </c>
      <c r="C36" s="21">
        <v>39811</v>
      </c>
      <c r="D36" s="21">
        <f t="shared" si="0"/>
        <v>250</v>
      </c>
      <c r="E36" s="21">
        <f t="shared" si="1"/>
        <v>23886.6</v>
      </c>
      <c r="F36" s="4" t="s">
        <v>95</v>
      </c>
      <c r="G36" s="52" t="s">
        <v>17</v>
      </c>
      <c r="H36" s="54" t="s">
        <v>96</v>
      </c>
    </row>
    <row r="37" spans="1:8">
      <c r="A37" s="5">
        <v>44822</v>
      </c>
      <c r="B37" s="4" t="s">
        <v>97</v>
      </c>
      <c r="C37" s="21">
        <f>140000/4</f>
        <v>35000</v>
      </c>
      <c r="D37" s="21">
        <f>$B$349</f>
        <v>350</v>
      </c>
      <c r="E37" s="21">
        <f t="shared" si="1"/>
        <v>29400</v>
      </c>
      <c r="F37" s="4"/>
      <c r="G37" s="52" t="s">
        <v>87</v>
      </c>
      <c r="H37" s="55" t="s">
        <v>98</v>
      </c>
    </row>
    <row r="38" spans="1:8" ht="43.5">
      <c r="A38" s="5">
        <v>44866</v>
      </c>
      <c r="B38" s="4" t="s">
        <v>9</v>
      </c>
      <c r="C38" s="21">
        <v>39811</v>
      </c>
      <c r="D38" s="21">
        <f t="shared" ref="D38:D48" si="2">$B$350</f>
        <v>250</v>
      </c>
      <c r="E38" s="21">
        <f t="shared" si="1"/>
        <v>23886.6</v>
      </c>
      <c r="F38" s="6" t="s">
        <v>99</v>
      </c>
      <c r="G38" s="52" t="s">
        <v>100</v>
      </c>
      <c r="H38" s="54" t="s">
        <v>101</v>
      </c>
    </row>
    <row r="39" spans="1:8" ht="29">
      <c r="A39" s="5">
        <v>44872</v>
      </c>
      <c r="B39" s="4" t="s">
        <v>9</v>
      </c>
      <c r="C39" s="21">
        <v>39811</v>
      </c>
      <c r="D39" s="21">
        <f t="shared" si="2"/>
        <v>250</v>
      </c>
      <c r="E39" s="21">
        <f t="shared" si="1"/>
        <v>23886.6</v>
      </c>
      <c r="F39" s="6" t="s">
        <v>102</v>
      </c>
      <c r="G39" s="52" t="s">
        <v>103</v>
      </c>
      <c r="H39" s="54" t="s">
        <v>104</v>
      </c>
    </row>
    <row r="40" spans="1:8" ht="29">
      <c r="A40" s="5">
        <v>44875</v>
      </c>
      <c r="B40" s="4" t="s">
        <v>9</v>
      </c>
      <c r="C40" s="21">
        <v>39811</v>
      </c>
      <c r="D40" s="21">
        <f t="shared" si="2"/>
        <v>250</v>
      </c>
      <c r="E40" s="21">
        <f t="shared" si="1"/>
        <v>23886.6</v>
      </c>
      <c r="F40" s="6" t="s">
        <v>105</v>
      </c>
      <c r="G40" s="52" t="s">
        <v>106</v>
      </c>
      <c r="H40" s="54" t="s">
        <v>107</v>
      </c>
    </row>
    <row r="41" spans="1:8" ht="29">
      <c r="A41" s="5">
        <v>44928</v>
      </c>
      <c r="B41" s="4" t="s">
        <v>9</v>
      </c>
      <c r="C41" s="21">
        <v>39811</v>
      </c>
      <c r="D41" s="21">
        <f t="shared" si="2"/>
        <v>250</v>
      </c>
      <c r="E41" s="21">
        <f t="shared" si="1"/>
        <v>23886.6</v>
      </c>
      <c r="F41" s="6" t="s">
        <v>108</v>
      </c>
      <c r="G41" s="52" t="s">
        <v>109</v>
      </c>
      <c r="H41" s="54" t="s">
        <v>110</v>
      </c>
    </row>
    <row r="42" spans="1:8" ht="29">
      <c r="A42" s="5">
        <v>44953</v>
      </c>
      <c r="B42" s="4" t="s">
        <v>111</v>
      </c>
      <c r="C42" s="29">
        <v>80612</v>
      </c>
      <c r="D42" s="21">
        <f t="shared" si="2"/>
        <v>250</v>
      </c>
      <c r="E42" s="21">
        <f t="shared" si="1"/>
        <v>48367.199999999997</v>
      </c>
      <c r="F42" s="6" t="s">
        <v>112</v>
      </c>
      <c r="G42" s="52" t="s">
        <v>113</v>
      </c>
      <c r="H42" s="54" t="s">
        <v>114</v>
      </c>
    </row>
    <row r="43" spans="1:8">
      <c r="A43" s="5">
        <v>44957</v>
      </c>
      <c r="B43" s="4" t="s">
        <v>9</v>
      </c>
      <c r="C43" s="21">
        <v>39811</v>
      </c>
      <c r="D43" s="21">
        <f t="shared" si="2"/>
        <v>250</v>
      </c>
      <c r="E43" s="21">
        <f t="shared" si="1"/>
        <v>23886.6</v>
      </c>
      <c r="F43" s="4" t="s">
        <v>115</v>
      </c>
      <c r="G43" s="52" t="s">
        <v>116</v>
      </c>
      <c r="H43" s="54" t="s">
        <v>117</v>
      </c>
    </row>
    <row r="44" spans="1:8" ht="29">
      <c r="A44" s="5">
        <v>44986</v>
      </c>
      <c r="B44" s="4" t="s">
        <v>111</v>
      </c>
      <c r="C44" s="29">
        <v>80612</v>
      </c>
      <c r="D44" s="21">
        <f t="shared" si="2"/>
        <v>250</v>
      </c>
      <c r="E44" s="21">
        <f t="shared" si="1"/>
        <v>48367.199999999997</v>
      </c>
      <c r="F44" s="6" t="s">
        <v>118</v>
      </c>
      <c r="G44" s="52" t="s">
        <v>119</v>
      </c>
      <c r="H44" s="54" t="s">
        <v>120</v>
      </c>
    </row>
    <row r="45" spans="1:8" ht="29">
      <c r="A45" s="5">
        <v>44987</v>
      </c>
      <c r="B45" s="4" t="s">
        <v>121</v>
      </c>
      <c r="C45" s="21"/>
      <c r="D45" s="21">
        <f t="shared" si="2"/>
        <v>250</v>
      </c>
      <c r="E45" s="21">
        <f t="shared" si="1"/>
        <v>0</v>
      </c>
      <c r="F45" s="6" t="s">
        <v>122</v>
      </c>
      <c r="G45" s="52" t="s">
        <v>119</v>
      </c>
      <c r="H45" s="54" t="s">
        <v>123</v>
      </c>
    </row>
    <row r="46" spans="1:8" ht="29">
      <c r="A46" s="5">
        <v>44990</v>
      </c>
      <c r="B46" s="4" t="s">
        <v>9</v>
      </c>
      <c r="C46" s="21">
        <v>39811</v>
      </c>
      <c r="D46" s="21">
        <f t="shared" si="2"/>
        <v>250</v>
      </c>
      <c r="E46" s="21">
        <f t="shared" si="1"/>
        <v>23886.6</v>
      </c>
      <c r="F46" s="6" t="s">
        <v>124</v>
      </c>
      <c r="G46" s="52" t="s">
        <v>125</v>
      </c>
      <c r="H46" s="54" t="s">
        <v>126</v>
      </c>
    </row>
    <row r="47" spans="1:8" ht="29">
      <c r="A47" s="5">
        <v>44991</v>
      </c>
      <c r="B47" s="4" t="s">
        <v>9</v>
      </c>
      <c r="C47" s="21">
        <v>39811</v>
      </c>
      <c r="D47" s="21">
        <f t="shared" si="2"/>
        <v>250</v>
      </c>
      <c r="E47" s="21">
        <f t="shared" si="1"/>
        <v>23886.6</v>
      </c>
      <c r="F47" s="6" t="s">
        <v>127</v>
      </c>
      <c r="G47" s="52" t="s">
        <v>128</v>
      </c>
      <c r="H47" s="54" t="s">
        <v>129</v>
      </c>
    </row>
    <row r="48" spans="1:8" ht="29">
      <c r="A48" s="5">
        <v>45014</v>
      </c>
      <c r="B48" s="4" t="s">
        <v>9</v>
      </c>
      <c r="C48" s="21">
        <v>39811</v>
      </c>
      <c r="D48" s="21">
        <f t="shared" si="2"/>
        <v>250</v>
      </c>
      <c r="E48" s="21">
        <f t="shared" si="1"/>
        <v>23886.6</v>
      </c>
      <c r="F48" s="6" t="s">
        <v>130</v>
      </c>
      <c r="G48" s="52" t="s">
        <v>131</v>
      </c>
      <c r="H48" s="54" t="s">
        <v>132</v>
      </c>
    </row>
    <row r="49" spans="1:12" ht="29">
      <c r="A49" s="5">
        <v>45014</v>
      </c>
      <c r="B49" s="4" t="s">
        <v>133</v>
      </c>
      <c r="C49" s="21">
        <v>35000</v>
      </c>
      <c r="D49" s="21">
        <f>$B$349</f>
        <v>350</v>
      </c>
      <c r="E49" s="21">
        <f t="shared" si="1"/>
        <v>29400</v>
      </c>
      <c r="F49" s="6" t="s">
        <v>134</v>
      </c>
      <c r="G49" s="52" t="s">
        <v>119</v>
      </c>
      <c r="H49" s="54" t="s">
        <v>135</v>
      </c>
    </row>
    <row r="50" spans="1:12">
      <c r="A50" s="5">
        <v>45020</v>
      </c>
      <c r="B50" s="4" t="s">
        <v>133</v>
      </c>
      <c r="C50" s="21">
        <v>35000</v>
      </c>
      <c r="D50" s="21">
        <f>$B$349</f>
        <v>350</v>
      </c>
      <c r="E50" s="21">
        <f t="shared" si="1"/>
        <v>29400</v>
      </c>
      <c r="F50" s="4" t="s">
        <v>136</v>
      </c>
      <c r="G50" s="52" t="s">
        <v>137</v>
      </c>
      <c r="H50" s="54" t="s">
        <v>138</v>
      </c>
    </row>
    <row r="51" spans="1:12" ht="29">
      <c r="A51" s="5">
        <v>45021</v>
      </c>
      <c r="B51" s="4" t="s">
        <v>9</v>
      </c>
      <c r="C51" s="21">
        <v>39811</v>
      </c>
      <c r="D51" s="21">
        <f t="shared" ref="D51:D56" si="3">$B$350</f>
        <v>250</v>
      </c>
      <c r="E51" s="21">
        <f t="shared" si="1"/>
        <v>23886.6</v>
      </c>
      <c r="F51" s="6" t="s">
        <v>139</v>
      </c>
      <c r="G51" s="52" t="s">
        <v>137</v>
      </c>
      <c r="H51" s="54" t="s">
        <v>140</v>
      </c>
    </row>
    <row r="52" spans="1:12" ht="29">
      <c r="A52" s="5">
        <v>45025</v>
      </c>
      <c r="B52" s="4" t="s">
        <v>111</v>
      </c>
      <c r="C52" s="29">
        <v>80612</v>
      </c>
      <c r="D52" s="21">
        <f t="shared" si="3"/>
        <v>250</v>
      </c>
      <c r="E52" s="21">
        <f t="shared" si="1"/>
        <v>48367.199999999997</v>
      </c>
      <c r="F52" s="6" t="s">
        <v>141</v>
      </c>
      <c r="G52" s="52" t="s">
        <v>137</v>
      </c>
      <c r="H52" s="54" t="s">
        <v>142</v>
      </c>
    </row>
    <row r="53" spans="1:12" ht="29">
      <c r="A53" s="5">
        <v>45028</v>
      </c>
      <c r="B53" s="4" t="s">
        <v>91</v>
      </c>
      <c r="C53" s="21">
        <v>60000</v>
      </c>
      <c r="D53" s="21">
        <f t="shared" si="3"/>
        <v>250</v>
      </c>
      <c r="E53" s="21">
        <f t="shared" si="1"/>
        <v>36000</v>
      </c>
      <c r="F53" s="6" t="s">
        <v>143</v>
      </c>
      <c r="G53" s="52" t="s">
        <v>113</v>
      </c>
      <c r="H53" s="54" t="s">
        <v>144</v>
      </c>
    </row>
    <row r="54" spans="1:12">
      <c r="A54" s="5">
        <v>45028</v>
      </c>
      <c r="B54" s="4" t="s">
        <v>9</v>
      </c>
      <c r="C54" s="21">
        <v>39811</v>
      </c>
      <c r="D54" s="21">
        <f t="shared" si="3"/>
        <v>250</v>
      </c>
      <c r="E54" s="21">
        <f t="shared" si="1"/>
        <v>23886.6</v>
      </c>
      <c r="F54" s="4" t="s">
        <v>145</v>
      </c>
      <c r="G54" s="52" t="s">
        <v>146</v>
      </c>
      <c r="H54" s="54" t="s">
        <v>147</v>
      </c>
    </row>
    <row r="55" spans="1:12">
      <c r="A55" s="5">
        <v>45030</v>
      </c>
      <c r="B55" s="4" t="s">
        <v>91</v>
      </c>
      <c r="C55" s="21">
        <v>60000</v>
      </c>
      <c r="D55" s="21">
        <f t="shared" si="3"/>
        <v>250</v>
      </c>
      <c r="E55" s="21">
        <f t="shared" si="1"/>
        <v>36000</v>
      </c>
      <c r="F55" s="4"/>
      <c r="G55" s="52" t="s">
        <v>148</v>
      </c>
      <c r="H55" s="54" t="s">
        <v>149</v>
      </c>
      <c r="L55" s="2" t="s">
        <v>150</v>
      </c>
    </row>
    <row r="56" spans="1:12" ht="29">
      <c r="A56" s="5">
        <v>45032</v>
      </c>
      <c r="B56" s="4" t="s">
        <v>9</v>
      </c>
      <c r="C56" s="21">
        <v>39811</v>
      </c>
      <c r="D56" s="21">
        <f t="shared" si="3"/>
        <v>250</v>
      </c>
      <c r="E56" s="21">
        <f t="shared" si="1"/>
        <v>23886.6</v>
      </c>
      <c r="F56" s="6" t="s">
        <v>151</v>
      </c>
      <c r="G56" s="52" t="s">
        <v>148</v>
      </c>
      <c r="H56" s="54" t="s">
        <v>152</v>
      </c>
    </row>
    <row r="57" spans="1:12" ht="48" customHeight="1">
      <c r="A57" s="5">
        <v>45032</v>
      </c>
      <c r="B57" s="4" t="s">
        <v>133</v>
      </c>
      <c r="C57" s="21">
        <v>35000</v>
      </c>
      <c r="D57" s="21">
        <f>$B$349</f>
        <v>350</v>
      </c>
      <c r="E57" s="21">
        <f t="shared" si="1"/>
        <v>29400</v>
      </c>
      <c r="F57" s="6" t="s">
        <v>153</v>
      </c>
      <c r="G57" s="52" t="s">
        <v>148</v>
      </c>
      <c r="H57" s="54" t="s">
        <v>154</v>
      </c>
    </row>
    <row r="58" spans="1:12" ht="29">
      <c r="A58" s="5">
        <v>45033</v>
      </c>
      <c r="B58" s="4" t="s">
        <v>9</v>
      </c>
      <c r="C58" s="21">
        <v>39811</v>
      </c>
      <c r="D58" s="21">
        <f>$B$350</f>
        <v>250</v>
      </c>
      <c r="E58" s="21">
        <f t="shared" si="1"/>
        <v>23886.6</v>
      </c>
      <c r="F58" s="6" t="s">
        <v>155</v>
      </c>
      <c r="G58" s="52" t="s">
        <v>156</v>
      </c>
      <c r="H58" s="54" t="s">
        <v>157</v>
      </c>
    </row>
    <row r="59" spans="1:12">
      <c r="A59" s="5">
        <v>45034</v>
      </c>
      <c r="B59" s="4" t="s">
        <v>35</v>
      </c>
      <c r="C59" s="22">
        <v>671</v>
      </c>
      <c r="D59" s="21">
        <f>$B$350</f>
        <v>250</v>
      </c>
      <c r="E59" s="21">
        <f t="shared" si="1"/>
        <v>402.59999999999997</v>
      </c>
      <c r="F59" s="4" t="s">
        <v>158</v>
      </c>
      <c r="G59" s="52" t="s">
        <v>159</v>
      </c>
      <c r="H59" s="54" t="s">
        <v>160</v>
      </c>
    </row>
    <row r="60" spans="1:12" ht="29">
      <c r="A60" s="5">
        <v>45038</v>
      </c>
      <c r="B60" s="4" t="s">
        <v>111</v>
      </c>
      <c r="C60" s="29">
        <v>80612</v>
      </c>
      <c r="D60" s="21">
        <f>$B$350</f>
        <v>250</v>
      </c>
      <c r="E60" s="21">
        <f t="shared" si="1"/>
        <v>48367.199999999997</v>
      </c>
      <c r="F60" s="6" t="s">
        <v>161</v>
      </c>
      <c r="G60" s="52" t="s">
        <v>148</v>
      </c>
      <c r="H60" s="54" t="s">
        <v>162</v>
      </c>
    </row>
    <row r="61" spans="1:12">
      <c r="A61" s="5">
        <v>45039</v>
      </c>
      <c r="B61" s="4" t="s">
        <v>163</v>
      </c>
      <c r="C61" s="21">
        <f>140000/4</f>
        <v>35000</v>
      </c>
      <c r="D61" s="21">
        <f>$B$349</f>
        <v>350</v>
      </c>
      <c r="E61" s="21">
        <f t="shared" si="1"/>
        <v>29400</v>
      </c>
      <c r="F61" s="4" t="s">
        <v>164</v>
      </c>
      <c r="G61" s="52" t="s">
        <v>148</v>
      </c>
      <c r="H61" s="54" t="s">
        <v>165</v>
      </c>
    </row>
    <row r="62" spans="1:12" ht="29">
      <c r="A62" s="5">
        <v>45039</v>
      </c>
      <c r="B62" s="4" t="s">
        <v>9</v>
      </c>
      <c r="C62" s="21">
        <v>39811</v>
      </c>
      <c r="D62" s="21">
        <f t="shared" ref="D62:D87" si="4">$B$350</f>
        <v>250</v>
      </c>
      <c r="E62" s="21">
        <f t="shared" si="1"/>
        <v>23886.6</v>
      </c>
      <c r="F62" s="6" t="s">
        <v>166</v>
      </c>
      <c r="G62" s="52" t="s">
        <v>167</v>
      </c>
      <c r="H62" s="54" t="s">
        <v>168</v>
      </c>
    </row>
    <row r="63" spans="1:12" ht="29">
      <c r="A63" s="5">
        <v>45042</v>
      </c>
      <c r="B63" s="4" t="s">
        <v>9</v>
      </c>
      <c r="C63" s="21">
        <v>39811</v>
      </c>
      <c r="D63" s="21">
        <f t="shared" si="4"/>
        <v>250</v>
      </c>
      <c r="E63" s="21">
        <f t="shared" si="1"/>
        <v>23886.6</v>
      </c>
      <c r="F63" s="6" t="s">
        <v>169</v>
      </c>
      <c r="G63" s="52" t="s">
        <v>170</v>
      </c>
      <c r="H63" s="54" t="s">
        <v>171</v>
      </c>
    </row>
    <row r="64" spans="1:12" ht="29">
      <c r="A64" s="5">
        <v>45045</v>
      </c>
      <c r="B64" s="4" t="s">
        <v>111</v>
      </c>
      <c r="C64" s="29">
        <v>80612</v>
      </c>
      <c r="D64" s="21">
        <f t="shared" si="4"/>
        <v>250</v>
      </c>
      <c r="E64" s="21">
        <f t="shared" si="1"/>
        <v>48367.199999999997</v>
      </c>
      <c r="F64" s="6" t="s">
        <v>172</v>
      </c>
      <c r="G64" s="52" t="s">
        <v>170</v>
      </c>
      <c r="H64" s="54" t="s">
        <v>173</v>
      </c>
    </row>
    <row r="65" spans="1:13" ht="29">
      <c r="A65" s="5">
        <v>45058</v>
      </c>
      <c r="B65" s="4" t="s">
        <v>9</v>
      </c>
      <c r="C65" s="21">
        <v>39811</v>
      </c>
      <c r="D65" s="21">
        <f t="shared" si="4"/>
        <v>250</v>
      </c>
      <c r="E65" s="21">
        <f t="shared" si="1"/>
        <v>23886.6</v>
      </c>
      <c r="F65" s="6" t="s">
        <v>174</v>
      </c>
      <c r="G65" s="52" t="s">
        <v>74</v>
      </c>
      <c r="H65" s="54" t="s">
        <v>175</v>
      </c>
    </row>
    <row r="66" spans="1:13">
      <c r="A66" s="5">
        <v>45092</v>
      </c>
      <c r="B66" s="4" t="s">
        <v>91</v>
      </c>
      <c r="C66" s="21">
        <v>60000</v>
      </c>
      <c r="D66" s="21">
        <f t="shared" si="4"/>
        <v>250</v>
      </c>
      <c r="E66" s="21">
        <f t="shared" si="1"/>
        <v>36000</v>
      </c>
      <c r="F66" s="6" t="s">
        <v>176</v>
      </c>
      <c r="G66" s="52" t="s">
        <v>177</v>
      </c>
      <c r="M66" t="s">
        <v>178</v>
      </c>
    </row>
    <row r="67" spans="1:13" ht="29">
      <c r="A67" s="5">
        <v>45106</v>
      </c>
      <c r="B67" s="4" t="s">
        <v>9</v>
      </c>
      <c r="C67" s="21">
        <v>39811</v>
      </c>
      <c r="D67" s="21">
        <f t="shared" si="4"/>
        <v>250</v>
      </c>
      <c r="E67" s="21">
        <f t="shared" si="1"/>
        <v>23886.6</v>
      </c>
      <c r="F67" s="6" t="s">
        <v>179</v>
      </c>
      <c r="G67" s="52" t="s">
        <v>180</v>
      </c>
      <c r="H67" s="54" t="s">
        <v>181</v>
      </c>
    </row>
    <row r="68" spans="1:13" ht="29">
      <c r="A68" s="5">
        <v>45110</v>
      </c>
      <c r="B68" s="4" t="s">
        <v>9</v>
      </c>
      <c r="C68" s="21">
        <v>39811</v>
      </c>
      <c r="D68" s="21">
        <f t="shared" si="4"/>
        <v>250</v>
      </c>
      <c r="E68" s="21">
        <f t="shared" si="1"/>
        <v>23886.6</v>
      </c>
      <c r="F68" s="6" t="s">
        <v>182</v>
      </c>
      <c r="G68" s="52" t="s">
        <v>183</v>
      </c>
      <c r="H68" s="54" t="s">
        <v>184</v>
      </c>
    </row>
    <row r="69" spans="1:13" ht="15" thickBot="1">
      <c r="A69" s="5">
        <v>45111</v>
      </c>
      <c r="B69" s="4" t="s">
        <v>111</v>
      </c>
      <c r="C69" s="29">
        <v>80612</v>
      </c>
      <c r="D69" s="21">
        <f t="shared" si="4"/>
        <v>250</v>
      </c>
      <c r="E69" s="21">
        <f t="shared" si="1"/>
        <v>48367.199999999997</v>
      </c>
      <c r="F69" s="6" t="s">
        <v>185</v>
      </c>
      <c r="G69" s="52" t="s">
        <v>183</v>
      </c>
      <c r="H69" s="54" t="s">
        <v>186</v>
      </c>
    </row>
    <row r="70" spans="1:13" ht="29.5" thickBot="1">
      <c r="A70" s="5">
        <v>45112</v>
      </c>
      <c r="B70" s="4" t="s">
        <v>187</v>
      </c>
      <c r="C70" s="23">
        <v>8651</v>
      </c>
      <c r="D70" s="21">
        <f t="shared" si="4"/>
        <v>250</v>
      </c>
      <c r="E70" s="21">
        <f t="shared" ref="E70:E133" si="5">(C70/1000)*D70*$C$349</f>
        <v>5190.5999999999995</v>
      </c>
      <c r="F70" s="6" t="s">
        <v>188</v>
      </c>
      <c r="G70" s="52" t="s">
        <v>183</v>
      </c>
      <c r="H70" s="54" t="s">
        <v>189</v>
      </c>
    </row>
    <row r="71" spans="1:13">
      <c r="A71" s="5">
        <v>45127</v>
      </c>
      <c r="B71" s="4" t="s">
        <v>9</v>
      </c>
      <c r="C71" s="21">
        <v>39811</v>
      </c>
      <c r="D71" s="21">
        <f t="shared" si="4"/>
        <v>250</v>
      </c>
      <c r="E71" s="21">
        <f t="shared" si="5"/>
        <v>23886.6</v>
      </c>
      <c r="F71" s="6" t="s">
        <v>190</v>
      </c>
      <c r="G71" s="52" t="s">
        <v>191</v>
      </c>
      <c r="H71" s="54" t="s">
        <v>192</v>
      </c>
    </row>
    <row r="72" spans="1:13" ht="29">
      <c r="A72" s="5">
        <v>45161</v>
      </c>
      <c r="B72" s="4" t="s">
        <v>9</v>
      </c>
      <c r="C72" s="21">
        <v>39811</v>
      </c>
      <c r="D72" s="21">
        <f t="shared" si="4"/>
        <v>250</v>
      </c>
      <c r="E72" s="21">
        <f t="shared" si="5"/>
        <v>23886.6</v>
      </c>
      <c r="F72" s="6" t="s">
        <v>193</v>
      </c>
      <c r="G72" s="52" t="s">
        <v>194</v>
      </c>
      <c r="H72" s="54" t="s">
        <v>195</v>
      </c>
    </row>
    <row r="73" spans="1:13">
      <c r="A73" s="5">
        <v>45161</v>
      </c>
      <c r="B73" s="4" t="s">
        <v>91</v>
      </c>
      <c r="C73" s="21">
        <v>60000</v>
      </c>
      <c r="D73" s="21">
        <f t="shared" si="4"/>
        <v>250</v>
      </c>
      <c r="E73" s="21">
        <f t="shared" si="5"/>
        <v>36000</v>
      </c>
      <c r="F73" s="6" t="s">
        <v>196</v>
      </c>
      <c r="G73" s="52" t="s">
        <v>194</v>
      </c>
      <c r="H73" s="54" t="s">
        <v>197</v>
      </c>
    </row>
    <row r="74" spans="1:13" ht="29">
      <c r="A74" s="5">
        <v>45209</v>
      </c>
      <c r="B74" s="4" t="s">
        <v>9</v>
      </c>
      <c r="C74" s="21">
        <v>39811</v>
      </c>
      <c r="D74" s="21">
        <f t="shared" si="4"/>
        <v>250</v>
      </c>
      <c r="E74" s="21">
        <f t="shared" si="5"/>
        <v>23886.6</v>
      </c>
      <c r="F74" s="6" t="s">
        <v>198</v>
      </c>
      <c r="G74" s="52" t="s">
        <v>199</v>
      </c>
      <c r="H74" s="54" t="s">
        <v>200</v>
      </c>
    </row>
    <row r="75" spans="1:13" ht="29">
      <c r="A75" s="5">
        <v>45216</v>
      </c>
      <c r="B75" s="4" t="s">
        <v>9</v>
      </c>
      <c r="C75" s="21">
        <v>39811</v>
      </c>
      <c r="D75" s="21">
        <f t="shared" si="4"/>
        <v>250</v>
      </c>
      <c r="E75" s="21">
        <f t="shared" si="5"/>
        <v>23886.6</v>
      </c>
      <c r="F75" s="6" t="s">
        <v>201</v>
      </c>
      <c r="G75" s="52" t="s">
        <v>177</v>
      </c>
      <c r="H75" s="54" t="s">
        <v>202</v>
      </c>
    </row>
    <row r="76" spans="1:13">
      <c r="A76" s="5">
        <v>45216</v>
      </c>
      <c r="B76" s="4" t="s">
        <v>35</v>
      </c>
      <c r="C76" s="21">
        <v>671</v>
      </c>
      <c r="D76" s="21">
        <f t="shared" si="4"/>
        <v>250</v>
      </c>
      <c r="E76" s="21">
        <f t="shared" si="5"/>
        <v>402.59999999999997</v>
      </c>
      <c r="F76" s="4" t="s">
        <v>203</v>
      </c>
      <c r="G76" s="52" t="s">
        <v>177</v>
      </c>
      <c r="H76" s="54" t="s">
        <v>204</v>
      </c>
    </row>
    <row r="77" spans="1:13" ht="15" thickBot="1">
      <c r="A77" s="5">
        <v>45217</v>
      </c>
      <c r="B77" s="4" t="s">
        <v>9</v>
      </c>
      <c r="C77" s="21">
        <v>39811</v>
      </c>
      <c r="D77" s="21">
        <f t="shared" si="4"/>
        <v>250</v>
      </c>
      <c r="E77" s="21">
        <f t="shared" si="5"/>
        <v>23886.6</v>
      </c>
      <c r="F77" s="4" t="s">
        <v>205</v>
      </c>
      <c r="G77" s="52" t="s">
        <v>206</v>
      </c>
      <c r="H77" s="54" t="s">
        <v>207</v>
      </c>
    </row>
    <row r="78" spans="1:13" ht="29.5" thickBot="1">
      <c r="A78" s="5">
        <v>45228</v>
      </c>
      <c r="B78" s="4" t="s">
        <v>187</v>
      </c>
      <c r="C78" s="23">
        <v>8651</v>
      </c>
      <c r="D78" s="21">
        <f t="shared" si="4"/>
        <v>250</v>
      </c>
      <c r="E78" s="21">
        <f t="shared" si="5"/>
        <v>5190.5999999999995</v>
      </c>
      <c r="F78" s="6" t="s">
        <v>208</v>
      </c>
      <c r="G78" s="52" t="s">
        <v>209</v>
      </c>
      <c r="H78" s="54" t="s">
        <v>210</v>
      </c>
    </row>
    <row r="79" spans="1:13" ht="45" customHeight="1">
      <c r="A79" s="5">
        <v>45229</v>
      </c>
      <c r="B79" s="4" t="s">
        <v>9</v>
      </c>
      <c r="C79" s="21">
        <v>39811</v>
      </c>
      <c r="D79" s="21">
        <f t="shared" si="4"/>
        <v>250</v>
      </c>
      <c r="E79" s="21">
        <f t="shared" si="5"/>
        <v>23886.6</v>
      </c>
      <c r="F79" s="6" t="s">
        <v>211</v>
      </c>
      <c r="G79" s="52" t="s">
        <v>212</v>
      </c>
      <c r="H79" s="54" t="s">
        <v>213</v>
      </c>
    </row>
    <row r="80" spans="1:13" ht="48" customHeight="1">
      <c r="A80" s="5">
        <v>45231</v>
      </c>
      <c r="B80" s="4" t="s">
        <v>9</v>
      </c>
      <c r="C80" s="21">
        <v>39811</v>
      </c>
      <c r="D80" s="21">
        <f t="shared" si="4"/>
        <v>250</v>
      </c>
      <c r="E80" s="21">
        <f t="shared" si="5"/>
        <v>23886.6</v>
      </c>
      <c r="F80" s="6" t="s">
        <v>214</v>
      </c>
      <c r="G80" s="52" t="s">
        <v>209</v>
      </c>
      <c r="H80" s="54" t="s">
        <v>215</v>
      </c>
    </row>
    <row r="81" spans="1:13">
      <c r="A81" s="5">
        <v>45231</v>
      </c>
      <c r="B81" s="4" t="s">
        <v>216</v>
      </c>
      <c r="C81" s="21">
        <v>677</v>
      </c>
      <c r="D81" s="21">
        <f t="shared" si="4"/>
        <v>250</v>
      </c>
      <c r="E81" s="21">
        <f t="shared" si="5"/>
        <v>406.2</v>
      </c>
      <c r="F81" s="4" t="s">
        <v>217</v>
      </c>
      <c r="G81" s="52" t="s">
        <v>87</v>
      </c>
      <c r="H81" s="54" t="s">
        <v>218</v>
      </c>
    </row>
    <row r="82" spans="1:13">
      <c r="A82" s="5">
        <v>45247</v>
      </c>
      <c r="B82" s="4" t="s">
        <v>9</v>
      </c>
      <c r="C82" s="21">
        <v>39811</v>
      </c>
      <c r="D82" s="21">
        <f t="shared" si="4"/>
        <v>250</v>
      </c>
      <c r="E82" s="21">
        <f t="shared" si="5"/>
        <v>23886.6</v>
      </c>
      <c r="F82" s="4" t="s">
        <v>219</v>
      </c>
      <c r="G82" s="52" t="s">
        <v>220</v>
      </c>
      <c r="H82" s="54" t="s">
        <v>221</v>
      </c>
    </row>
    <row r="83" spans="1:13" ht="29">
      <c r="A83" s="5">
        <v>45258</v>
      </c>
      <c r="B83" s="4" t="s">
        <v>9</v>
      </c>
      <c r="C83" s="21">
        <v>39811</v>
      </c>
      <c r="D83" s="21">
        <f t="shared" si="4"/>
        <v>250</v>
      </c>
      <c r="E83" s="21">
        <f t="shared" si="5"/>
        <v>23886.6</v>
      </c>
      <c r="F83" s="6" t="s">
        <v>222</v>
      </c>
      <c r="G83" s="52" t="s">
        <v>223</v>
      </c>
      <c r="H83" s="54" t="s">
        <v>224</v>
      </c>
      <c r="J83" s="1"/>
      <c r="K83" s="1"/>
      <c r="L83" s="1"/>
      <c r="M83" s="1"/>
    </row>
    <row r="84" spans="1:13">
      <c r="A84" s="5">
        <v>45260</v>
      </c>
      <c r="B84" s="4" t="s">
        <v>9</v>
      </c>
      <c r="C84" s="21">
        <v>39811</v>
      </c>
      <c r="D84" s="21">
        <f t="shared" si="4"/>
        <v>250</v>
      </c>
      <c r="E84" s="21">
        <f t="shared" si="5"/>
        <v>23886.6</v>
      </c>
      <c r="F84" s="4" t="s">
        <v>225</v>
      </c>
      <c r="G84" s="52" t="s">
        <v>226</v>
      </c>
      <c r="H84" s="54" t="s">
        <v>227</v>
      </c>
    </row>
    <row r="85" spans="1:13" s="1" customFormat="1">
      <c r="A85" s="5">
        <v>45264</v>
      </c>
      <c r="B85" s="4" t="s">
        <v>9</v>
      </c>
      <c r="C85" s="21">
        <v>39811</v>
      </c>
      <c r="D85" s="21">
        <f t="shared" si="4"/>
        <v>250</v>
      </c>
      <c r="E85" s="21">
        <f t="shared" si="5"/>
        <v>23886.6</v>
      </c>
      <c r="F85" s="4" t="s">
        <v>228</v>
      </c>
      <c r="G85" s="52" t="s">
        <v>229</v>
      </c>
      <c r="H85" s="54" t="s">
        <v>230</v>
      </c>
      <c r="I85" s="51"/>
      <c r="J85"/>
      <c r="K85"/>
      <c r="L85"/>
      <c r="M85"/>
    </row>
    <row r="86" spans="1:13" ht="29">
      <c r="A86" s="5">
        <v>45270</v>
      </c>
      <c r="B86" s="4" t="s">
        <v>9</v>
      </c>
      <c r="C86" s="21">
        <v>39811</v>
      </c>
      <c r="D86" s="21">
        <f t="shared" si="4"/>
        <v>250</v>
      </c>
      <c r="E86" s="21">
        <f t="shared" si="5"/>
        <v>23886.6</v>
      </c>
      <c r="F86" s="6" t="s">
        <v>231</v>
      </c>
      <c r="G86" s="52" t="s">
        <v>232</v>
      </c>
      <c r="H86" s="54" t="s">
        <v>233</v>
      </c>
    </row>
    <row r="87" spans="1:13" ht="29">
      <c r="A87" s="5">
        <v>45278</v>
      </c>
      <c r="B87" s="4" t="s">
        <v>9</v>
      </c>
      <c r="C87" s="21">
        <v>39811</v>
      </c>
      <c r="D87" s="21">
        <f t="shared" si="4"/>
        <v>250</v>
      </c>
      <c r="E87" s="21">
        <f t="shared" si="5"/>
        <v>23886.6</v>
      </c>
      <c r="F87" s="6" t="s">
        <v>234</v>
      </c>
      <c r="G87" s="52" t="s">
        <v>235</v>
      </c>
      <c r="H87" s="54" t="s">
        <v>236</v>
      </c>
    </row>
    <row r="88" spans="1:13">
      <c r="A88" s="5">
        <v>45278</v>
      </c>
      <c r="B88" s="6" t="s">
        <v>133</v>
      </c>
      <c r="C88" s="24">
        <v>35000</v>
      </c>
      <c r="D88" s="21">
        <f>$B$349</f>
        <v>350</v>
      </c>
      <c r="E88" s="21">
        <f t="shared" si="5"/>
        <v>29400</v>
      </c>
      <c r="F88" s="4" t="s">
        <v>237</v>
      </c>
      <c r="G88" s="52" t="s">
        <v>235</v>
      </c>
      <c r="H88" s="54" t="s">
        <v>238</v>
      </c>
      <c r="J88" s="1"/>
      <c r="K88" s="1"/>
      <c r="L88" s="1"/>
      <c r="M88" s="1"/>
    </row>
    <row r="89" spans="1:13" ht="29">
      <c r="A89" s="5">
        <v>45285</v>
      </c>
      <c r="B89" s="4" t="s">
        <v>9</v>
      </c>
      <c r="C89" s="21">
        <v>39811</v>
      </c>
      <c r="D89" s="21">
        <f t="shared" ref="D89:D131" si="6">$B$350</f>
        <v>250</v>
      </c>
      <c r="E89" s="21">
        <f t="shared" si="5"/>
        <v>23886.6</v>
      </c>
      <c r="F89" s="6" t="s">
        <v>239</v>
      </c>
      <c r="G89" s="52" t="s">
        <v>131</v>
      </c>
      <c r="H89" s="54" t="s">
        <v>240</v>
      </c>
    </row>
    <row r="90" spans="1:13" ht="29">
      <c r="A90" s="5">
        <v>45285</v>
      </c>
      <c r="B90" s="4" t="s">
        <v>111</v>
      </c>
      <c r="C90" s="29">
        <v>80612</v>
      </c>
      <c r="D90" s="21">
        <f t="shared" si="6"/>
        <v>250</v>
      </c>
      <c r="E90" s="21">
        <f t="shared" si="5"/>
        <v>48367.199999999997</v>
      </c>
      <c r="F90" s="6" t="s">
        <v>241</v>
      </c>
      <c r="G90" s="52" t="s">
        <v>177</v>
      </c>
      <c r="H90" s="54" t="s">
        <v>242</v>
      </c>
    </row>
    <row r="91" spans="1:13">
      <c r="A91" s="5">
        <v>45289</v>
      </c>
      <c r="B91" s="4" t="s">
        <v>9</v>
      </c>
      <c r="C91" s="21">
        <v>39811</v>
      </c>
      <c r="D91" s="21">
        <f t="shared" si="6"/>
        <v>250</v>
      </c>
      <c r="E91" s="21">
        <f t="shared" si="5"/>
        <v>23886.6</v>
      </c>
      <c r="F91" s="4" t="s">
        <v>243</v>
      </c>
      <c r="G91" s="52" t="s">
        <v>244</v>
      </c>
      <c r="H91" s="54" t="s">
        <v>245</v>
      </c>
    </row>
    <row r="92" spans="1:13" ht="29">
      <c r="A92" s="5">
        <v>45292</v>
      </c>
      <c r="B92" s="4" t="s">
        <v>9</v>
      </c>
      <c r="C92" s="21">
        <v>39811</v>
      </c>
      <c r="D92" s="21">
        <f t="shared" si="6"/>
        <v>250</v>
      </c>
      <c r="E92" s="21">
        <f t="shared" si="5"/>
        <v>23886.6</v>
      </c>
      <c r="F92" s="6" t="s">
        <v>246</v>
      </c>
      <c r="G92" s="52" t="s">
        <v>131</v>
      </c>
      <c r="H92" s="54" t="s">
        <v>247</v>
      </c>
    </row>
    <row r="93" spans="1:13" ht="29">
      <c r="A93" s="5">
        <v>45293</v>
      </c>
      <c r="B93" s="4" t="s">
        <v>9</v>
      </c>
      <c r="C93" s="21">
        <v>39811</v>
      </c>
      <c r="D93" s="21">
        <f t="shared" si="6"/>
        <v>250</v>
      </c>
      <c r="E93" s="21">
        <f t="shared" si="5"/>
        <v>23886.6</v>
      </c>
      <c r="F93" s="6" t="s">
        <v>248</v>
      </c>
      <c r="G93" s="52" t="s">
        <v>131</v>
      </c>
      <c r="H93" s="54" t="s">
        <v>249</v>
      </c>
    </row>
    <row r="94" spans="1:13">
      <c r="A94" s="5">
        <v>45295</v>
      </c>
      <c r="B94" s="4" t="s">
        <v>9</v>
      </c>
      <c r="C94" s="21">
        <v>39811</v>
      </c>
      <c r="D94" s="21">
        <f t="shared" si="6"/>
        <v>250</v>
      </c>
      <c r="E94" s="21">
        <f t="shared" si="5"/>
        <v>23886.6</v>
      </c>
      <c r="F94" s="4" t="s">
        <v>250</v>
      </c>
      <c r="G94" s="52" t="s">
        <v>229</v>
      </c>
      <c r="H94" s="54" t="s">
        <v>251</v>
      </c>
    </row>
    <row r="95" spans="1:13" ht="29">
      <c r="A95" s="5">
        <v>45296</v>
      </c>
      <c r="B95" s="6" t="s">
        <v>9</v>
      </c>
      <c r="C95" s="24">
        <v>39811</v>
      </c>
      <c r="D95" s="21">
        <f t="shared" si="6"/>
        <v>250</v>
      </c>
      <c r="E95" s="21">
        <f t="shared" si="5"/>
        <v>23886.6</v>
      </c>
      <c r="F95" s="6" t="s">
        <v>252</v>
      </c>
      <c r="G95" s="52" t="s">
        <v>253</v>
      </c>
      <c r="H95" s="54" t="s">
        <v>254</v>
      </c>
      <c r="J95" s="1"/>
      <c r="K95" s="1"/>
      <c r="L95" s="1"/>
      <c r="M95" s="1"/>
    </row>
    <row r="96" spans="1:13" ht="29">
      <c r="A96" s="5">
        <v>45297</v>
      </c>
      <c r="B96" s="4" t="s">
        <v>9</v>
      </c>
      <c r="C96" s="21">
        <v>39811</v>
      </c>
      <c r="D96" s="21">
        <f t="shared" si="6"/>
        <v>250</v>
      </c>
      <c r="E96" s="21">
        <f t="shared" si="5"/>
        <v>23886.6</v>
      </c>
      <c r="F96" s="6" t="s">
        <v>255</v>
      </c>
      <c r="G96" s="52" t="s">
        <v>244</v>
      </c>
      <c r="H96" s="54" t="s">
        <v>256</v>
      </c>
    </row>
    <row r="97" spans="1:13">
      <c r="A97" s="5">
        <v>45297</v>
      </c>
      <c r="B97" s="4" t="s">
        <v>111</v>
      </c>
      <c r="C97" s="29">
        <v>80612</v>
      </c>
      <c r="D97" s="21">
        <f t="shared" si="6"/>
        <v>250</v>
      </c>
      <c r="E97" s="21">
        <f t="shared" si="5"/>
        <v>48367.199999999997</v>
      </c>
      <c r="F97" s="4" t="s">
        <v>257</v>
      </c>
      <c r="G97" s="52" t="s">
        <v>229</v>
      </c>
      <c r="H97" s="54" t="s">
        <v>258</v>
      </c>
    </row>
    <row r="98" spans="1:13" ht="29">
      <c r="A98" s="5">
        <v>45299</v>
      </c>
      <c r="B98" s="4" t="s">
        <v>9</v>
      </c>
      <c r="C98" s="21">
        <v>39811</v>
      </c>
      <c r="D98" s="21">
        <f t="shared" si="6"/>
        <v>250</v>
      </c>
      <c r="E98" s="21">
        <f t="shared" si="5"/>
        <v>23886.6</v>
      </c>
      <c r="F98" s="6" t="s">
        <v>259</v>
      </c>
      <c r="G98" s="52" t="s">
        <v>260</v>
      </c>
      <c r="H98" s="54" t="s">
        <v>261</v>
      </c>
      <c r="J98" s="1"/>
      <c r="K98" s="1"/>
      <c r="L98" s="1"/>
      <c r="M98" s="1"/>
    </row>
    <row r="99" spans="1:13" ht="29">
      <c r="A99" s="5">
        <v>45302</v>
      </c>
      <c r="B99" s="4" t="s">
        <v>9</v>
      </c>
      <c r="C99" s="21">
        <v>39811</v>
      </c>
      <c r="D99" s="21">
        <f t="shared" si="6"/>
        <v>250</v>
      </c>
      <c r="E99" s="21">
        <f t="shared" si="5"/>
        <v>23886.6</v>
      </c>
      <c r="F99" s="6" t="s">
        <v>262</v>
      </c>
      <c r="G99" s="52" t="s">
        <v>263</v>
      </c>
      <c r="H99" s="54" t="s">
        <v>264</v>
      </c>
    </row>
    <row r="100" spans="1:13" ht="29">
      <c r="A100" s="5">
        <v>45306</v>
      </c>
      <c r="B100" s="4" t="s">
        <v>265</v>
      </c>
      <c r="C100" s="21">
        <v>1658</v>
      </c>
      <c r="D100" s="21">
        <f t="shared" si="6"/>
        <v>250</v>
      </c>
      <c r="E100" s="21">
        <f t="shared" si="5"/>
        <v>994.8</v>
      </c>
      <c r="F100" s="6" t="s">
        <v>266</v>
      </c>
      <c r="G100" s="52"/>
      <c r="H100" s="54" t="s">
        <v>267</v>
      </c>
    </row>
    <row r="101" spans="1:13" ht="29">
      <c r="A101" s="5">
        <v>45307</v>
      </c>
      <c r="B101" s="4" t="s">
        <v>9</v>
      </c>
      <c r="C101" s="21">
        <v>39811</v>
      </c>
      <c r="D101" s="21">
        <f t="shared" si="6"/>
        <v>250</v>
      </c>
      <c r="E101" s="21">
        <f t="shared" si="5"/>
        <v>23886.6</v>
      </c>
      <c r="F101" s="6" t="s">
        <v>268</v>
      </c>
      <c r="G101" s="52" t="s">
        <v>269</v>
      </c>
      <c r="H101" s="54" t="s">
        <v>270</v>
      </c>
    </row>
    <row r="102" spans="1:13" ht="29">
      <c r="A102" s="5">
        <v>45307</v>
      </c>
      <c r="B102" s="4" t="s">
        <v>9</v>
      </c>
      <c r="C102" s="21">
        <v>39811</v>
      </c>
      <c r="D102" s="21">
        <f t="shared" si="6"/>
        <v>250</v>
      </c>
      <c r="E102" s="21">
        <f t="shared" si="5"/>
        <v>23886.6</v>
      </c>
      <c r="F102" s="6" t="s">
        <v>271</v>
      </c>
      <c r="G102" s="52" t="s">
        <v>272</v>
      </c>
      <c r="H102" s="54" t="s">
        <v>273</v>
      </c>
    </row>
    <row r="103" spans="1:13">
      <c r="A103" s="5">
        <v>45307</v>
      </c>
      <c r="B103" s="4" t="s">
        <v>274</v>
      </c>
      <c r="C103" s="21">
        <v>60000</v>
      </c>
      <c r="D103" s="21">
        <f t="shared" si="6"/>
        <v>250</v>
      </c>
      <c r="E103" s="21">
        <f t="shared" si="5"/>
        <v>36000</v>
      </c>
      <c r="F103" s="6" t="s">
        <v>275</v>
      </c>
      <c r="G103" s="52" t="s">
        <v>276</v>
      </c>
      <c r="H103" s="54" t="s">
        <v>277</v>
      </c>
    </row>
    <row r="104" spans="1:13" s="1" customFormat="1" ht="29">
      <c r="A104" s="5">
        <v>45309</v>
      </c>
      <c r="B104" s="4" t="s">
        <v>9</v>
      </c>
      <c r="C104" s="21">
        <v>39811</v>
      </c>
      <c r="D104" s="21">
        <f t="shared" si="6"/>
        <v>250</v>
      </c>
      <c r="E104" s="21">
        <f t="shared" si="5"/>
        <v>23886.6</v>
      </c>
      <c r="F104" s="6" t="s">
        <v>278</v>
      </c>
      <c r="G104" s="52" t="s">
        <v>279</v>
      </c>
      <c r="H104" s="54" t="s">
        <v>280</v>
      </c>
      <c r="I104" s="51"/>
      <c r="J104"/>
      <c r="K104"/>
      <c r="L104"/>
      <c r="M104"/>
    </row>
    <row r="105" spans="1:13" s="1" customFormat="1" ht="29">
      <c r="A105" s="5">
        <v>45313</v>
      </c>
      <c r="B105" s="4" t="s">
        <v>9</v>
      </c>
      <c r="C105" s="21">
        <v>39811</v>
      </c>
      <c r="D105" s="21">
        <f t="shared" si="6"/>
        <v>250</v>
      </c>
      <c r="E105" s="21">
        <f t="shared" si="5"/>
        <v>23886.6</v>
      </c>
      <c r="F105" s="6" t="s">
        <v>281</v>
      </c>
      <c r="G105" s="52" t="s">
        <v>279</v>
      </c>
      <c r="H105" s="54" t="s">
        <v>282</v>
      </c>
      <c r="I105" s="51"/>
      <c r="J105"/>
      <c r="K105"/>
      <c r="L105"/>
      <c r="M105"/>
    </row>
    <row r="106" spans="1:13" s="1" customFormat="1">
      <c r="A106" s="5">
        <v>45314</v>
      </c>
      <c r="B106" s="4" t="s">
        <v>35</v>
      </c>
      <c r="C106" s="22">
        <v>671</v>
      </c>
      <c r="D106" s="21">
        <f t="shared" si="6"/>
        <v>250</v>
      </c>
      <c r="E106" s="21">
        <f t="shared" si="5"/>
        <v>402.59999999999997</v>
      </c>
      <c r="F106" s="4" t="s">
        <v>177</v>
      </c>
      <c r="G106" s="52" t="s">
        <v>244</v>
      </c>
      <c r="H106" s="54" t="s">
        <v>283</v>
      </c>
      <c r="I106" s="51"/>
      <c r="J106"/>
      <c r="K106"/>
      <c r="L106"/>
      <c r="M106"/>
    </row>
    <row r="107" spans="1:13">
      <c r="A107" s="5">
        <v>45315</v>
      </c>
      <c r="B107" s="4" t="s">
        <v>9</v>
      </c>
      <c r="C107" s="21">
        <v>39811</v>
      </c>
      <c r="D107" s="21">
        <f t="shared" si="6"/>
        <v>250</v>
      </c>
      <c r="E107" s="21">
        <f t="shared" si="5"/>
        <v>23886.6</v>
      </c>
      <c r="F107" s="6" t="s">
        <v>284</v>
      </c>
      <c r="G107" s="52" t="s">
        <v>279</v>
      </c>
      <c r="H107" s="54" t="s">
        <v>285</v>
      </c>
    </row>
    <row r="108" spans="1:13" ht="29">
      <c r="A108" s="5">
        <v>45320</v>
      </c>
      <c r="B108" s="4" t="s">
        <v>9</v>
      </c>
      <c r="C108" s="21">
        <v>39811</v>
      </c>
      <c r="D108" s="21">
        <f t="shared" si="6"/>
        <v>250</v>
      </c>
      <c r="E108" s="21">
        <f t="shared" si="5"/>
        <v>23886.6</v>
      </c>
      <c r="F108" s="6" t="s">
        <v>286</v>
      </c>
      <c r="G108" s="52" t="s">
        <v>269</v>
      </c>
      <c r="H108" s="54" t="s">
        <v>287</v>
      </c>
    </row>
    <row r="109" spans="1:13" ht="29">
      <c r="A109" s="5">
        <v>45326</v>
      </c>
      <c r="B109" s="4" t="s">
        <v>9</v>
      </c>
      <c r="C109" s="21">
        <v>39811</v>
      </c>
      <c r="D109" s="21">
        <f t="shared" si="6"/>
        <v>250</v>
      </c>
      <c r="E109" s="21">
        <f t="shared" si="5"/>
        <v>23886.6</v>
      </c>
      <c r="F109" s="6" t="s">
        <v>288</v>
      </c>
      <c r="G109" s="52" t="s">
        <v>177</v>
      </c>
      <c r="H109" s="54" t="s">
        <v>289</v>
      </c>
    </row>
    <row r="110" spans="1:13" ht="29">
      <c r="A110" s="5">
        <v>45329</v>
      </c>
      <c r="B110" s="4" t="s">
        <v>9</v>
      </c>
      <c r="C110" s="21">
        <v>39811</v>
      </c>
      <c r="D110" s="21">
        <f t="shared" si="6"/>
        <v>250</v>
      </c>
      <c r="E110" s="21">
        <f t="shared" si="5"/>
        <v>23886.6</v>
      </c>
      <c r="F110" s="6" t="s">
        <v>290</v>
      </c>
      <c r="G110" s="52" t="s">
        <v>291</v>
      </c>
      <c r="H110" s="54" t="s">
        <v>292</v>
      </c>
    </row>
    <row r="111" spans="1:13" ht="29">
      <c r="A111" s="5">
        <v>45335</v>
      </c>
      <c r="B111" s="4" t="s">
        <v>9</v>
      </c>
      <c r="C111" s="21">
        <v>39811</v>
      </c>
      <c r="D111" s="21">
        <f t="shared" si="6"/>
        <v>250</v>
      </c>
      <c r="E111" s="21">
        <f t="shared" si="5"/>
        <v>23886.6</v>
      </c>
      <c r="F111" s="6" t="s">
        <v>293</v>
      </c>
      <c r="G111" s="52" t="s">
        <v>294</v>
      </c>
      <c r="H111" s="54" t="s">
        <v>295</v>
      </c>
    </row>
    <row r="112" spans="1:13" ht="29">
      <c r="A112" s="5">
        <v>45341</v>
      </c>
      <c r="B112" s="4" t="s">
        <v>9</v>
      </c>
      <c r="C112" s="21">
        <v>39811</v>
      </c>
      <c r="D112" s="21">
        <f t="shared" si="6"/>
        <v>250</v>
      </c>
      <c r="E112" s="21">
        <f t="shared" si="5"/>
        <v>23886.6</v>
      </c>
      <c r="F112" s="6" t="s">
        <v>296</v>
      </c>
      <c r="G112" s="52" t="s">
        <v>294</v>
      </c>
      <c r="H112" s="54" t="s">
        <v>297</v>
      </c>
    </row>
    <row r="113" spans="1:8">
      <c r="A113" s="5">
        <v>45357</v>
      </c>
      <c r="B113" s="4" t="s">
        <v>9</v>
      </c>
      <c r="C113" s="21">
        <v>39811</v>
      </c>
      <c r="D113" s="21">
        <f t="shared" si="6"/>
        <v>250</v>
      </c>
      <c r="E113" s="21">
        <f t="shared" si="5"/>
        <v>23886.6</v>
      </c>
      <c r="F113" s="6" t="s">
        <v>298</v>
      </c>
      <c r="G113" s="52" t="s">
        <v>291</v>
      </c>
      <c r="H113" s="54" t="s">
        <v>299</v>
      </c>
    </row>
    <row r="114" spans="1:8" ht="29">
      <c r="A114" s="5">
        <v>45357</v>
      </c>
      <c r="B114" s="4" t="s">
        <v>9</v>
      </c>
      <c r="C114" s="21">
        <v>39811</v>
      </c>
      <c r="D114" s="21">
        <f t="shared" si="6"/>
        <v>250</v>
      </c>
      <c r="E114" s="21">
        <f t="shared" si="5"/>
        <v>23886.6</v>
      </c>
      <c r="F114" s="6" t="s">
        <v>300</v>
      </c>
      <c r="G114" s="52" t="s">
        <v>301</v>
      </c>
      <c r="H114" s="54" t="s">
        <v>302</v>
      </c>
    </row>
    <row r="115" spans="1:8" ht="29">
      <c r="A115" s="5">
        <v>45359</v>
      </c>
      <c r="B115" s="4" t="s">
        <v>9</v>
      </c>
      <c r="C115" s="21">
        <v>39811</v>
      </c>
      <c r="D115" s="21">
        <f t="shared" si="6"/>
        <v>250</v>
      </c>
      <c r="E115" s="21">
        <f t="shared" si="5"/>
        <v>23886.6</v>
      </c>
      <c r="F115" s="6" t="s">
        <v>303</v>
      </c>
      <c r="G115" s="52" t="s">
        <v>304</v>
      </c>
      <c r="H115" s="54" t="s">
        <v>305</v>
      </c>
    </row>
    <row r="116" spans="1:8" ht="29">
      <c r="A116" s="5">
        <v>45362</v>
      </c>
      <c r="B116" s="4" t="s">
        <v>9</v>
      </c>
      <c r="C116" s="21">
        <v>39811</v>
      </c>
      <c r="D116" s="21">
        <f t="shared" si="6"/>
        <v>250</v>
      </c>
      <c r="E116" s="21">
        <f t="shared" si="5"/>
        <v>23886.6</v>
      </c>
      <c r="F116" s="6" t="s">
        <v>306</v>
      </c>
      <c r="G116" s="52" t="s">
        <v>226</v>
      </c>
      <c r="H116" s="54" t="s">
        <v>307</v>
      </c>
    </row>
    <row r="117" spans="1:8">
      <c r="A117" s="5">
        <v>45363</v>
      </c>
      <c r="B117" s="4" t="s">
        <v>9</v>
      </c>
      <c r="C117" s="21">
        <v>39811</v>
      </c>
      <c r="D117" s="21">
        <f t="shared" si="6"/>
        <v>250</v>
      </c>
      <c r="E117" s="21">
        <f t="shared" si="5"/>
        <v>23886.6</v>
      </c>
      <c r="F117" s="4" t="s">
        <v>308</v>
      </c>
      <c r="G117" s="52" t="s">
        <v>309</v>
      </c>
      <c r="H117" s="54" t="s">
        <v>310</v>
      </c>
    </row>
    <row r="118" spans="1:8">
      <c r="A118" s="5">
        <v>45367</v>
      </c>
      <c r="B118" s="4" t="s">
        <v>9</v>
      </c>
      <c r="C118" s="21">
        <v>39811</v>
      </c>
      <c r="D118" s="21">
        <f t="shared" si="6"/>
        <v>250</v>
      </c>
      <c r="E118" s="21">
        <f t="shared" si="5"/>
        <v>23886.6</v>
      </c>
      <c r="F118" s="4" t="s">
        <v>311</v>
      </c>
      <c r="G118" s="52" t="s">
        <v>269</v>
      </c>
      <c r="H118" s="54" t="s">
        <v>312</v>
      </c>
    </row>
    <row r="119" spans="1:8">
      <c r="A119" s="5">
        <v>45367</v>
      </c>
      <c r="B119" s="4" t="s">
        <v>9</v>
      </c>
      <c r="C119" s="21">
        <v>39811</v>
      </c>
      <c r="D119" s="21">
        <f t="shared" si="6"/>
        <v>250</v>
      </c>
      <c r="E119" s="21">
        <f t="shared" si="5"/>
        <v>23886.6</v>
      </c>
      <c r="F119" s="6" t="s">
        <v>313</v>
      </c>
      <c r="G119" s="52" t="s">
        <v>314</v>
      </c>
      <c r="H119" s="54" t="s">
        <v>315</v>
      </c>
    </row>
    <row r="120" spans="1:8">
      <c r="A120" s="5">
        <v>45369</v>
      </c>
      <c r="B120" s="4" t="s">
        <v>9</v>
      </c>
      <c r="C120" s="21">
        <v>39811</v>
      </c>
      <c r="D120" s="21">
        <f t="shared" si="6"/>
        <v>250</v>
      </c>
      <c r="E120" s="21">
        <f t="shared" si="5"/>
        <v>23886.6</v>
      </c>
      <c r="F120" s="6" t="s">
        <v>316</v>
      </c>
      <c r="G120" s="52" t="s">
        <v>317</v>
      </c>
      <c r="H120" s="54" t="s">
        <v>318</v>
      </c>
    </row>
    <row r="121" spans="1:8" ht="29">
      <c r="A121" s="5">
        <v>45370</v>
      </c>
      <c r="B121" s="4" t="s">
        <v>319</v>
      </c>
      <c r="C121" s="21">
        <v>60000</v>
      </c>
      <c r="D121" s="21">
        <f t="shared" si="6"/>
        <v>250</v>
      </c>
      <c r="E121" s="21">
        <f t="shared" si="5"/>
        <v>36000</v>
      </c>
      <c r="F121" s="6" t="s">
        <v>320</v>
      </c>
      <c r="G121" s="52" t="s">
        <v>317</v>
      </c>
      <c r="H121" s="54" t="s">
        <v>321</v>
      </c>
    </row>
    <row r="122" spans="1:8">
      <c r="A122" s="5">
        <v>45372</v>
      </c>
      <c r="B122" s="4" t="s">
        <v>9</v>
      </c>
      <c r="C122" s="21">
        <v>39811</v>
      </c>
      <c r="D122" s="21">
        <f t="shared" si="6"/>
        <v>250</v>
      </c>
      <c r="E122" s="21">
        <f t="shared" si="5"/>
        <v>23886.6</v>
      </c>
      <c r="F122" s="6" t="s">
        <v>322</v>
      </c>
      <c r="G122" s="52" t="s">
        <v>301</v>
      </c>
      <c r="H122" s="54" t="s">
        <v>323</v>
      </c>
    </row>
    <row r="123" spans="1:8">
      <c r="A123" s="5">
        <v>45372</v>
      </c>
      <c r="B123" s="4" t="s">
        <v>9</v>
      </c>
      <c r="C123" s="21">
        <v>39811</v>
      </c>
      <c r="D123" s="21">
        <f t="shared" si="6"/>
        <v>250</v>
      </c>
      <c r="E123" s="21">
        <f t="shared" si="5"/>
        <v>23886.6</v>
      </c>
      <c r="F123" s="6" t="s">
        <v>324</v>
      </c>
      <c r="G123" s="52" t="s">
        <v>301</v>
      </c>
      <c r="H123" s="54" t="s">
        <v>325</v>
      </c>
    </row>
    <row r="124" spans="1:8">
      <c r="A124" s="5">
        <v>45374</v>
      </c>
      <c r="B124" s="4" t="s">
        <v>9</v>
      </c>
      <c r="C124" s="21">
        <v>39811</v>
      </c>
      <c r="D124" s="21">
        <f t="shared" si="6"/>
        <v>250</v>
      </c>
      <c r="E124" s="21">
        <f t="shared" si="5"/>
        <v>23886.6</v>
      </c>
      <c r="F124" s="6" t="s">
        <v>326</v>
      </c>
      <c r="G124" s="52" t="s">
        <v>291</v>
      </c>
      <c r="H124" s="54" t="s">
        <v>327</v>
      </c>
    </row>
    <row r="125" spans="1:8" ht="29">
      <c r="A125" s="5">
        <v>45374</v>
      </c>
      <c r="B125" s="4" t="s">
        <v>9</v>
      </c>
      <c r="C125" s="21">
        <v>39811</v>
      </c>
      <c r="D125" s="21">
        <f t="shared" si="6"/>
        <v>250</v>
      </c>
      <c r="E125" s="21">
        <f t="shared" si="5"/>
        <v>23886.6</v>
      </c>
      <c r="F125" s="6" t="s">
        <v>328</v>
      </c>
      <c r="G125" s="52" t="s">
        <v>272</v>
      </c>
      <c r="H125" s="54" t="s">
        <v>329</v>
      </c>
    </row>
    <row r="126" spans="1:8" ht="29">
      <c r="A126" s="5">
        <v>45375</v>
      </c>
      <c r="B126" s="4" t="s">
        <v>111</v>
      </c>
      <c r="C126" s="29">
        <v>80612</v>
      </c>
      <c r="D126" s="21">
        <f t="shared" si="6"/>
        <v>250</v>
      </c>
      <c r="E126" s="21">
        <f t="shared" si="5"/>
        <v>48367.199999999997</v>
      </c>
      <c r="F126" s="6" t="s">
        <v>330</v>
      </c>
      <c r="G126" s="52" t="s">
        <v>317</v>
      </c>
      <c r="H126" s="54" t="s">
        <v>331</v>
      </c>
    </row>
    <row r="127" spans="1:8">
      <c r="A127" s="5">
        <v>45376</v>
      </c>
      <c r="B127" s="4" t="s">
        <v>91</v>
      </c>
      <c r="C127" s="21">
        <v>60000</v>
      </c>
      <c r="D127" s="21">
        <f t="shared" si="6"/>
        <v>250</v>
      </c>
      <c r="E127" s="21">
        <f t="shared" si="5"/>
        <v>36000</v>
      </c>
      <c r="F127" s="6" t="s">
        <v>332</v>
      </c>
      <c r="G127" s="52" t="s">
        <v>333</v>
      </c>
      <c r="H127" s="54" t="s">
        <v>334</v>
      </c>
    </row>
    <row r="128" spans="1:8">
      <c r="A128" s="5">
        <v>45377</v>
      </c>
      <c r="B128" s="4" t="s">
        <v>9</v>
      </c>
      <c r="C128" s="21">
        <v>39811</v>
      </c>
      <c r="D128" s="21">
        <f t="shared" si="6"/>
        <v>250</v>
      </c>
      <c r="E128" s="21">
        <f t="shared" si="5"/>
        <v>23886.6</v>
      </c>
      <c r="F128" s="6" t="s">
        <v>335</v>
      </c>
      <c r="G128" s="52" t="s">
        <v>279</v>
      </c>
      <c r="H128" s="54" t="s">
        <v>336</v>
      </c>
    </row>
    <row r="129" spans="1:8">
      <c r="A129" s="5">
        <v>45377</v>
      </c>
      <c r="B129" s="4" t="s">
        <v>9</v>
      </c>
      <c r="C129" s="21">
        <v>39811</v>
      </c>
      <c r="D129" s="21">
        <f t="shared" si="6"/>
        <v>250</v>
      </c>
      <c r="E129" s="21">
        <f t="shared" si="5"/>
        <v>23886.6</v>
      </c>
      <c r="F129" s="6" t="s">
        <v>337</v>
      </c>
      <c r="G129" s="52" t="s">
        <v>338</v>
      </c>
      <c r="H129" s="54" t="s">
        <v>339</v>
      </c>
    </row>
    <row r="130" spans="1:8">
      <c r="A130" s="5">
        <v>45377</v>
      </c>
      <c r="B130" s="4" t="s">
        <v>35</v>
      </c>
      <c r="C130" s="21">
        <v>671</v>
      </c>
      <c r="D130" s="21">
        <f t="shared" si="6"/>
        <v>250</v>
      </c>
      <c r="E130" s="21">
        <f t="shared" si="5"/>
        <v>402.59999999999997</v>
      </c>
      <c r="F130" s="6" t="s">
        <v>340</v>
      </c>
      <c r="G130" s="52" t="s">
        <v>317</v>
      </c>
      <c r="H130" s="54" t="s">
        <v>341</v>
      </c>
    </row>
    <row r="131" spans="1:8">
      <c r="A131" s="5">
        <v>45383</v>
      </c>
      <c r="B131" s="4" t="s">
        <v>342</v>
      </c>
      <c r="C131" s="21">
        <v>3010</v>
      </c>
      <c r="D131" s="21">
        <f t="shared" si="6"/>
        <v>250</v>
      </c>
      <c r="E131" s="21">
        <f t="shared" si="5"/>
        <v>1806</v>
      </c>
      <c r="F131" s="6" t="s">
        <v>343</v>
      </c>
      <c r="G131" s="52" t="s">
        <v>244</v>
      </c>
      <c r="H131" s="54" t="s">
        <v>344</v>
      </c>
    </row>
    <row r="132" spans="1:8" ht="43.5">
      <c r="A132" s="5">
        <v>45383</v>
      </c>
      <c r="B132" s="4" t="s">
        <v>345</v>
      </c>
      <c r="C132" s="21">
        <v>35000</v>
      </c>
      <c r="D132" s="21">
        <f>$B$349</f>
        <v>350</v>
      </c>
      <c r="E132" s="21">
        <f t="shared" si="5"/>
        <v>29400</v>
      </c>
      <c r="F132" s="6" t="s">
        <v>346</v>
      </c>
      <c r="G132" s="52" t="s">
        <v>333</v>
      </c>
      <c r="H132" s="54" t="s">
        <v>347</v>
      </c>
    </row>
    <row r="133" spans="1:8">
      <c r="A133" s="5">
        <v>45384</v>
      </c>
      <c r="B133" s="4" t="s">
        <v>9</v>
      </c>
      <c r="C133" s="21">
        <v>39811</v>
      </c>
      <c r="D133" s="21">
        <f t="shared" ref="D133:D163" si="7">$B$350</f>
        <v>250</v>
      </c>
      <c r="E133" s="21">
        <f t="shared" si="5"/>
        <v>23886.6</v>
      </c>
      <c r="F133" s="6" t="s">
        <v>348</v>
      </c>
      <c r="G133" s="52" t="s">
        <v>317</v>
      </c>
      <c r="H133" s="54" t="s">
        <v>349</v>
      </c>
    </row>
    <row r="134" spans="1:8" ht="33.75" customHeight="1">
      <c r="A134" s="5">
        <v>45386</v>
      </c>
      <c r="B134" s="4" t="s">
        <v>9</v>
      </c>
      <c r="C134" s="21">
        <v>39811</v>
      </c>
      <c r="D134" s="21">
        <f t="shared" si="7"/>
        <v>250</v>
      </c>
      <c r="E134" s="21">
        <f t="shared" ref="E134:E197" si="8">(C134/1000)*D134*$C$349</f>
        <v>23886.6</v>
      </c>
      <c r="F134" s="4" t="s">
        <v>350</v>
      </c>
      <c r="G134" s="52" t="s">
        <v>351</v>
      </c>
      <c r="H134" s="54" t="s">
        <v>352</v>
      </c>
    </row>
    <row r="135" spans="1:8" ht="29">
      <c r="A135" s="5">
        <v>45386</v>
      </c>
      <c r="B135" s="4" t="s">
        <v>9</v>
      </c>
      <c r="C135" s="21">
        <v>39811</v>
      </c>
      <c r="D135" s="21">
        <f t="shared" si="7"/>
        <v>250</v>
      </c>
      <c r="E135" s="21">
        <f t="shared" si="8"/>
        <v>23886.6</v>
      </c>
      <c r="F135" s="6" t="s">
        <v>353</v>
      </c>
      <c r="G135" s="52" t="s">
        <v>351</v>
      </c>
      <c r="H135" s="54" t="s">
        <v>354</v>
      </c>
    </row>
    <row r="136" spans="1:8">
      <c r="A136" s="5">
        <v>45387</v>
      </c>
      <c r="B136" s="4" t="s">
        <v>319</v>
      </c>
      <c r="C136" s="21">
        <v>60000</v>
      </c>
      <c r="D136" s="21">
        <f t="shared" si="7"/>
        <v>250</v>
      </c>
      <c r="E136" s="21">
        <f t="shared" si="8"/>
        <v>36000</v>
      </c>
      <c r="F136" s="6" t="s">
        <v>355</v>
      </c>
      <c r="G136" s="52" t="s">
        <v>301</v>
      </c>
      <c r="H136" s="54" t="s">
        <v>356</v>
      </c>
    </row>
    <row r="137" spans="1:8">
      <c r="A137" s="5">
        <v>45387</v>
      </c>
      <c r="B137" s="4" t="s">
        <v>319</v>
      </c>
      <c r="C137" s="21">
        <v>60000</v>
      </c>
      <c r="D137" s="21">
        <f t="shared" si="7"/>
        <v>250</v>
      </c>
      <c r="E137" s="21">
        <f t="shared" si="8"/>
        <v>36000</v>
      </c>
      <c r="F137" s="6" t="s">
        <v>357</v>
      </c>
      <c r="G137" s="52" t="s">
        <v>358</v>
      </c>
      <c r="H137" s="54" t="s">
        <v>359</v>
      </c>
    </row>
    <row r="138" spans="1:8" ht="29">
      <c r="A138" s="5">
        <v>45387</v>
      </c>
      <c r="B138" s="4" t="s">
        <v>9</v>
      </c>
      <c r="C138" s="21">
        <v>39811</v>
      </c>
      <c r="D138" s="21">
        <f t="shared" si="7"/>
        <v>250</v>
      </c>
      <c r="E138" s="21">
        <f t="shared" si="8"/>
        <v>23886.6</v>
      </c>
      <c r="F138" s="6" t="s">
        <v>360</v>
      </c>
      <c r="G138" s="52" t="s">
        <v>351</v>
      </c>
      <c r="H138" s="54" t="s">
        <v>361</v>
      </c>
    </row>
    <row r="139" spans="1:8" ht="29">
      <c r="A139" s="5">
        <v>45387</v>
      </c>
      <c r="B139" s="4" t="s">
        <v>9</v>
      </c>
      <c r="C139" s="21">
        <v>39811</v>
      </c>
      <c r="D139" s="21">
        <f t="shared" si="7"/>
        <v>250</v>
      </c>
      <c r="E139" s="21">
        <f t="shared" si="8"/>
        <v>23886.6</v>
      </c>
      <c r="F139" s="6" t="s">
        <v>362</v>
      </c>
      <c r="G139" s="52" t="s">
        <v>301</v>
      </c>
      <c r="H139" s="54" t="s">
        <v>363</v>
      </c>
    </row>
    <row r="140" spans="1:8">
      <c r="A140" s="5">
        <v>45387</v>
      </c>
      <c r="B140" s="4" t="s">
        <v>319</v>
      </c>
      <c r="C140" s="21">
        <v>60000</v>
      </c>
      <c r="D140" s="21">
        <f t="shared" si="7"/>
        <v>250</v>
      </c>
      <c r="E140" s="21">
        <f t="shared" si="8"/>
        <v>36000</v>
      </c>
      <c r="F140" s="6" t="s">
        <v>364</v>
      </c>
      <c r="G140" s="52" t="s">
        <v>317</v>
      </c>
      <c r="H140" s="54" t="s">
        <v>365</v>
      </c>
    </row>
    <row r="141" spans="1:8">
      <c r="A141" s="5">
        <v>45389</v>
      </c>
      <c r="B141" s="4" t="s">
        <v>9</v>
      </c>
      <c r="C141" s="21">
        <v>39811</v>
      </c>
      <c r="D141" s="21">
        <f t="shared" si="7"/>
        <v>250</v>
      </c>
      <c r="E141" s="21">
        <f t="shared" si="8"/>
        <v>23886.6</v>
      </c>
      <c r="F141" s="6" t="s">
        <v>366</v>
      </c>
      <c r="G141" s="52" t="s">
        <v>317</v>
      </c>
      <c r="H141" s="54" t="s">
        <v>367</v>
      </c>
    </row>
    <row r="142" spans="1:8" ht="29">
      <c r="A142" s="5">
        <v>45390</v>
      </c>
      <c r="B142" s="4" t="s">
        <v>9</v>
      </c>
      <c r="C142" s="21">
        <v>39811</v>
      </c>
      <c r="D142" s="21">
        <f t="shared" si="7"/>
        <v>250</v>
      </c>
      <c r="E142" s="21">
        <f t="shared" si="8"/>
        <v>23886.6</v>
      </c>
      <c r="F142" s="6" t="s">
        <v>368</v>
      </c>
      <c r="G142" s="52" t="s">
        <v>317</v>
      </c>
      <c r="H142" s="54" t="s">
        <v>369</v>
      </c>
    </row>
    <row r="143" spans="1:8" ht="29">
      <c r="A143" s="5">
        <v>45390</v>
      </c>
      <c r="B143" s="4" t="s">
        <v>9</v>
      </c>
      <c r="C143" s="21">
        <v>39811</v>
      </c>
      <c r="D143" s="21">
        <f t="shared" si="7"/>
        <v>250</v>
      </c>
      <c r="E143" s="21">
        <f t="shared" si="8"/>
        <v>23886.6</v>
      </c>
      <c r="F143" s="6" t="s">
        <v>370</v>
      </c>
      <c r="G143" s="52" t="s">
        <v>317</v>
      </c>
      <c r="H143" s="54" t="s">
        <v>371</v>
      </c>
    </row>
    <row r="144" spans="1:8" ht="29">
      <c r="A144" s="5">
        <v>45391</v>
      </c>
      <c r="B144" s="4" t="s">
        <v>9</v>
      </c>
      <c r="C144" s="21">
        <v>39811</v>
      </c>
      <c r="D144" s="21">
        <f t="shared" si="7"/>
        <v>250</v>
      </c>
      <c r="E144" s="21">
        <f t="shared" si="8"/>
        <v>23886.6</v>
      </c>
      <c r="F144" s="6" t="s">
        <v>372</v>
      </c>
      <c r="G144" s="52" t="s">
        <v>317</v>
      </c>
      <c r="H144" s="54" t="s">
        <v>373</v>
      </c>
    </row>
    <row r="145" spans="1:8" ht="29">
      <c r="A145" s="5">
        <v>45391</v>
      </c>
      <c r="B145" s="4" t="s">
        <v>9</v>
      </c>
      <c r="C145" s="21">
        <v>39811</v>
      </c>
      <c r="D145" s="21">
        <f t="shared" si="7"/>
        <v>250</v>
      </c>
      <c r="E145" s="21">
        <f t="shared" si="8"/>
        <v>23886.6</v>
      </c>
      <c r="F145" s="6" t="s">
        <v>374</v>
      </c>
      <c r="G145" s="52" t="s">
        <v>375</v>
      </c>
      <c r="H145" s="54" t="s">
        <v>376</v>
      </c>
    </row>
    <row r="146" spans="1:8" ht="29">
      <c r="A146" s="5">
        <v>45392</v>
      </c>
      <c r="B146" s="4" t="s">
        <v>9</v>
      </c>
      <c r="C146" s="21">
        <v>39811</v>
      </c>
      <c r="D146" s="21">
        <f t="shared" si="7"/>
        <v>250</v>
      </c>
      <c r="E146" s="21">
        <f t="shared" si="8"/>
        <v>23886.6</v>
      </c>
      <c r="F146" s="6" t="s">
        <v>377</v>
      </c>
      <c r="G146" s="52" t="s">
        <v>378</v>
      </c>
      <c r="H146" s="54" t="s">
        <v>379</v>
      </c>
    </row>
    <row r="147" spans="1:8" ht="29">
      <c r="A147" s="5">
        <v>45393</v>
      </c>
      <c r="B147" s="4" t="s">
        <v>9</v>
      </c>
      <c r="C147" s="21">
        <v>39811</v>
      </c>
      <c r="D147" s="21">
        <f t="shared" si="7"/>
        <v>250</v>
      </c>
      <c r="E147" s="21">
        <f t="shared" si="8"/>
        <v>23886.6</v>
      </c>
      <c r="F147" s="6" t="s">
        <v>380</v>
      </c>
      <c r="G147" s="52" t="s">
        <v>381</v>
      </c>
      <c r="H147" s="54" t="s">
        <v>382</v>
      </c>
    </row>
    <row r="148" spans="1:8" ht="29">
      <c r="A148" s="5">
        <v>45395</v>
      </c>
      <c r="B148" s="4" t="s">
        <v>9</v>
      </c>
      <c r="C148" s="21">
        <v>39811</v>
      </c>
      <c r="D148" s="21">
        <f t="shared" si="7"/>
        <v>250</v>
      </c>
      <c r="E148" s="21">
        <f t="shared" si="8"/>
        <v>23886.6</v>
      </c>
      <c r="F148" s="6" t="s">
        <v>383</v>
      </c>
      <c r="G148" s="52" t="s">
        <v>384</v>
      </c>
      <c r="H148" s="54" t="s">
        <v>385</v>
      </c>
    </row>
    <row r="149" spans="1:8" ht="43.5">
      <c r="A149" s="5">
        <v>45395</v>
      </c>
      <c r="B149" s="4" t="s">
        <v>9</v>
      </c>
      <c r="C149" s="21">
        <v>39811</v>
      </c>
      <c r="D149" s="21">
        <f t="shared" si="7"/>
        <v>250</v>
      </c>
      <c r="E149" s="21">
        <f t="shared" si="8"/>
        <v>23886.6</v>
      </c>
      <c r="F149" s="6" t="s">
        <v>386</v>
      </c>
      <c r="G149" s="52" t="s">
        <v>317</v>
      </c>
      <c r="H149" s="54" t="s">
        <v>387</v>
      </c>
    </row>
    <row r="150" spans="1:8" ht="29">
      <c r="A150" s="5">
        <v>45396</v>
      </c>
      <c r="B150" s="4" t="s">
        <v>9</v>
      </c>
      <c r="C150" s="21">
        <v>39811</v>
      </c>
      <c r="D150" s="21">
        <f t="shared" si="7"/>
        <v>250</v>
      </c>
      <c r="E150" s="21">
        <f t="shared" si="8"/>
        <v>23886.6</v>
      </c>
      <c r="F150" s="6" t="s">
        <v>388</v>
      </c>
      <c r="G150" s="52" t="s">
        <v>317</v>
      </c>
      <c r="H150" s="54" t="s">
        <v>389</v>
      </c>
    </row>
    <row r="151" spans="1:8" ht="47.25" customHeight="1">
      <c r="A151" s="5">
        <v>45396</v>
      </c>
      <c r="B151" s="4" t="s">
        <v>9</v>
      </c>
      <c r="C151" s="21">
        <v>39811</v>
      </c>
      <c r="D151" s="21">
        <f t="shared" si="7"/>
        <v>250</v>
      </c>
      <c r="E151" s="21">
        <f t="shared" si="8"/>
        <v>23886.6</v>
      </c>
      <c r="F151" s="6" t="s">
        <v>390</v>
      </c>
      <c r="G151" s="52" t="s">
        <v>317</v>
      </c>
      <c r="H151" s="54" t="s">
        <v>391</v>
      </c>
    </row>
    <row r="152" spans="1:8" ht="29">
      <c r="A152" s="5">
        <v>45396</v>
      </c>
      <c r="B152" s="4" t="s">
        <v>392</v>
      </c>
      <c r="C152" s="21">
        <f>1038000/30</f>
        <v>34600</v>
      </c>
      <c r="D152" s="21">
        <f t="shared" si="7"/>
        <v>250</v>
      </c>
      <c r="E152" s="21">
        <f t="shared" si="8"/>
        <v>20760</v>
      </c>
      <c r="F152" s="6" t="s">
        <v>393</v>
      </c>
      <c r="G152" s="52" t="s">
        <v>394</v>
      </c>
      <c r="H152" s="54" t="s">
        <v>395</v>
      </c>
    </row>
    <row r="153" spans="1:8" ht="29">
      <c r="A153" s="5">
        <v>45396</v>
      </c>
      <c r="B153" s="4" t="s">
        <v>396</v>
      </c>
      <c r="C153" s="21">
        <v>60000</v>
      </c>
      <c r="D153" s="21">
        <f t="shared" si="7"/>
        <v>250</v>
      </c>
      <c r="E153" s="21">
        <f t="shared" si="8"/>
        <v>36000</v>
      </c>
      <c r="F153" s="6" t="s">
        <v>397</v>
      </c>
      <c r="G153" s="52" t="s">
        <v>317</v>
      </c>
      <c r="H153" s="54" t="s">
        <v>398</v>
      </c>
    </row>
    <row r="154" spans="1:8">
      <c r="A154" s="5">
        <v>45397</v>
      </c>
      <c r="B154" s="4" t="s">
        <v>396</v>
      </c>
      <c r="C154" s="21">
        <v>60000</v>
      </c>
      <c r="D154" s="21">
        <f t="shared" si="7"/>
        <v>250</v>
      </c>
      <c r="E154" s="21">
        <f t="shared" si="8"/>
        <v>36000</v>
      </c>
      <c r="F154" s="6" t="s">
        <v>399</v>
      </c>
      <c r="G154" s="52" t="s">
        <v>317</v>
      </c>
      <c r="H154" s="54" t="s">
        <v>400</v>
      </c>
    </row>
    <row r="155" spans="1:8" ht="29">
      <c r="A155" s="5">
        <v>45397</v>
      </c>
      <c r="B155" s="4" t="s">
        <v>396</v>
      </c>
      <c r="C155" s="21">
        <v>60000</v>
      </c>
      <c r="D155" s="21">
        <f t="shared" si="7"/>
        <v>250</v>
      </c>
      <c r="E155" s="21">
        <f t="shared" si="8"/>
        <v>36000</v>
      </c>
      <c r="F155" s="6" t="s">
        <v>401</v>
      </c>
      <c r="G155" s="52" t="s">
        <v>317</v>
      </c>
      <c r="H155" s="54" t="s">
        <v>402</v>
      </c>
    </row>
    <row r="156" spans="1:8">
      <c r="A156" s="5">
        <v>45397</v>
      </c>
      <c r="B156" s="4" t="s">
        <v>396</v>
      </c>
      <c r="C156" s="21">
        <v>60000</v>
      </c>
      <c r="D156" s="21">
        <f t="shared" si="7"/>
        <v>250</v>
      </c>
      <c r="E156" s="21">
        <f t="shared" si="8"/>
        <v>36000</v>
      </c>
      <c r="F156" s="6" t="s">
        <v>403</v>
      </c>
      <c r="G156" s="52" t="s">
        <v>317</v>
      </c>
      <c r="H156" s="54" t="s">
        <v>404</v>
      </c>
    </row>
    <row r="157" spans="1:8" ht="29">
      <c r="A157" s="5">
        <v>45397</v>
      </c>
      <c r="B157" s="4" t="s">
        <v>405</v>
      </c>
      <c r="C157" s="21">
        <v>60000</v>
      </c>
      <c r="D157" s="21">
        <f t="shared" si="7"/>
        <v>250</v>
      </c>
      <c r="E157" s="21">
        <f t="shared" si="8"/>
        <v>36000</v>
      </c>
      <c r="F157" s="6" t="s">
        <v>406</v>
      </c>
      <c r="G157" s="52" t="s">
        <v>317</v>
      </c>
      <c r="H157" s="54" t="s">
        <v>407</v>
      </c>
    </row>
    <row r="158" spans="1:8">
      <c r="A158" s="5">
        <v>45397</v>
      </c>
      <c r="B158" s="4" t="s">
        <v>396</v>
      </c>
      <c r="C158" s="21">
        <v>60000</v>
      </c>
      <c r="D158" s="21">
        <f t="shared" si="7"/>
        <v>250</v>
      </c>
      <c r="E158" s="21">
        <f t="shared" si="8"/>
        <v>36000</v>
      </c>
      <c r="F158" s="6" t="s">
        <v>408</v>
      </c>
      <c r="G158" s="52" t="s">
        <v>317</v>
      </c>
      <c r="H158" s="54" t="s">
        <v>409</v>
      </c>
    </row>
    <row r="159" spans="1:8" ht="29">
      <c r="A159" s="5">
        <v>45397</v>
      </c>
      <c r="B159" s="4" t="s">
        <v>396</v>
      </c>
      <c r="C159" s="21">
        <v>60000</v>
      </c>
      <c r="D159" s="21">
        <f t="shared" si="7"/>
        <v>250</v>
      </c>
      <c r="E159" s="21">
        <f t="shared" si="8"/>
        <v>36000</v>
      </c>
      <c r="F159" s="6" t="s">
        <v>410</v>
      </c>
      <c r="G159" s="52" t="s">
        <v>317</v>
      </c>
      <c r="H159" s="54" t="s">
        <v>411</v>
      </c>
    </row>
    <row r="160" spans="1:8" ht="29">
      <c r="A160" s="5">
        <v>45397</v>
      </c>
      <c r="B160" s="4" t="s">
        <v>396</v>
      </c>
      <c r="C160" s="21">
        <v>60000</v>
      </c>
      <c r="D160" s="21">
        <f t="shared" si="7"/>
        <v>250</v>
      </c>
      <c r="E160" s="21">
        <f t="shared" si="8"/>
        <v>36000</v>
      </c>
      <c r="F160" s="6" t="s">
        <v>412</v>
      </c>
      <c r="G160" s="52" t="s">
        <v>317</v>
      </c>
      <c r="H160" s="54" t="s">
        <v>413</v>
      </c>
    </row>
    <row r="161" spans="1:8" ht="29">
      <c r="A161" s="5">
        <v>45397</v>
      </c>
      <c r="B161" s="4" t="s">
        <v>414</v>
      </c>
      <c r="C161" s="21"/>
      <c r="D161" s="21">
        <f t="shared" si="7"/>
        <v>250</v>
      </c>
      <c r="E161" s="21">
        <f t="shared" si="8"/>
        <v>0</v>
      </c>
      <c r="F161" s="6" t="s">
        <v>415</v>
      </c>
      <c r="G161" s="52" t="s">
        <v>317</v>
      </c>
      <c r="H161" s="54" t="s">
        <v>416</v>
      </c>
    </row>
    <row r="162" spans="1:8">
      <c r="A162" s="5">
        <v>45397</v>
      </c>
      <c r="B162" s="4" t="s">
        <v>9</v>
      </c>
      <c r="C162" s="21">
        <v>39811</v>
      </c>
      <c r="D162" s="21">
        <f t="shared" si="7"/>
        <v>250</v>
      </c>
      <c r="E162" s="21">
        <f t="shared" si="8"/>
        <v>23886.6</v>
      </c>
      <c r="F162" s="6" t="s">
        <v>417</v>
      </c>
      <c r="G162" s="52" t="s">
        <v>317</v>
      </c>
      <c r="H162" s="54" t="s">
        <v>418</v>
      </c>
    </row>
    <row r="163" spans="1:8">
      <c r="A163" s="5">
        <v>45397</v>
      </c>
      <c r="B163" s="4" t="s">
        <v>91</v>
      </c>
      <c r="C163" s="21">
        <v>60000</v>
      </c>
      <c r="D163" s="21">
        <f t="shared" si="7"/>
        <v>250</v>
      </c>
      <c r="E163" s="21">
        <f t="shared" si="8"/>
        <v>36000</v>
      </c>
      <c r="F163" s="6" t="s">
        <v>419</v>
      </c>
      <c r="G163" s="52" t="s">
        <v>317</v>
      </c>
      <c r="H163" s="54" t="s">
        <v>420</v>
      </c>
    </row>
    <row r="164" spans="1:8" ht="29">
      <c r="A164" s="5">
        <v>45397</v>
      </c>
      <c r="B164" s="4" t="s">
        <v>421</v>
      </c>
      <c r="C164" s="75">
        <v>460704</v>
      </c>
      <c r="D164" s="21">
        <f>$B$349</f>
        <v>350</v>
      </c>
      <c r="E164" s="21">
        <f t="shared" si="8"/>
        <v>386991.35999999999</v>
      </c>
      <c r="F164" s="6" t="s">
        <v>422</v>
      </c>
      <c r="G164" s="52" t="s">
        <v>317</v>
      </c>
      <c r="H164" s="54" t="s">
        <v>423</v>
      </c>
    </row>
    <row r="165" spans="1:8">
      <c r="A165" s="5">
        <v>45397</v>
      </c>
      <c r="B165" s="4" t="s">
        <v>424</v>
      </c>
      <c r="C165" s="21"/>
      <c r="D165" s="21">
        <f t="shared" ref="D165:D185" si="9">$B$350</f>
        <v>250</v>
      </c>
      <c r="E165" s="21">
        <f t="shared" si="8"/>
        <v>0</v>
      </c>
      <c r="F165" s="6" t="s">
        <v>425</v>
      </c>
      <c r="G165" s="52" t="s">
        <v>177</v>
      </c>
      <c r="H165" s="54" t="s">
        <v>426</v>
      </c>
    </row>
    <row r="166" spans="1:8" ht="29">
      <c r="A166" s="5">
        <v>45397</v>
      </c>
      <c r="B166" s="4" t="s">
        <v>427</v>
      </c>
      <c r="C166" s="21">
        <f>148100/30</f>
        <v>4936.666666666667</v>
      </c>
      <c r="D166" s="21">
        <f t="shared" si="9"/>
        <v>250</v>
      </c>
      <c r="E166" s="21">
        <f t="shared" si="8"/>
        <v>2962</v>
      </c>
      <c r="F166" s="6" t="s">
        <v>428</v>
      </c>
      <c r="G166" s="52" t="s">
        <v>317</v>
      </c>
      <c r="H166" s="54" t="s">
        <v>429</v>
      </c>
    </row>
    <row r="167" spans="1:8" ht="29">
      <c r="A167" s="5">
        <v>45398</v>
      </c>
      <c r="B167" s="4" t="s">
        <v>9</v>
      </c>
      <c r="C167" s="21">
        <v>39811</v>
      </c>
      <c r="D167" s="21">
        <f t="shared" si="9"/>
        <v>250</v>
      </c>
      <c r="E167" s="21">
        <f t="shared" si="8"/>
        <v>23886.6</v>
      </c>
      <c r="F167" s="6" t="s">
        <v>430</v>
      </c>
      <c r="G167" s="52" t="s">
        <v>317</v>
      </c>
      <c r="H167" s="54" t="s">
        <v>431</v>
      </c>
    </row>
    <row r="168" spans="1:8" ht="29">
      <c r="A168" s="5">
        <v>45398</v>
      </c>
      <c r="B168" s="4" t="s">
        <v>9</v>
      </c>
      <c r="C168" s="21">
        <v>39811</v>
      </c>
      <c r="D168" s="21">
        <f t="shared" si="9"/>
        <v>250</v>
      </c>
      <c r="E168" s="21">
        <f t="shared" si="8"/>
        <v>23886.6</v>
      </c>
      <c r="F168" s="6" t="s">
        <v>432</v>
      </c>
      <c r="G168" s="52" t="s">
        <v>317</v>
      </c>
      <c r="H168" s="54" t="s">
        <v>433</v>
      </c>
    </row>
    <row r="169" spans="1:8" ht="29">
      <c r="A169" s="5">
        <v>45398</v>
      </c>
      <c r="B169" s="4" t="s">
        <v>9</v>
      </c>
      <c r="C169" s="21">
        <v>39811</v>
      </c>
      <c r="D169" s="21">
        <f t="shared" si="9"/>
        <v>250</v>
      </c>
      <c r="E169" s="21">
        <f t="shared" si="8"/>
        <v>23886.6</v>
      </c>
      <c r="F169" s="6" t="s">
        <v>434</v>
      </c>
      <c r="G169" s="52" t="s">
        <v>317</v>
      </c>
      <c r="H169" s="54" t="s">
        <v>435</v>
      </c>
    </row>
    <row r="170" spans="1:8" ht="29">
      <c r="A170" s="5">
        <v>45398</v>
      </c>
      <c r="B170" s="4" t="s">
        <v>427</v>
      </c>
      <c r="C170" s="21">
        <f>148100/30</f>
        <v>4936.666666666667</v>
      </c>
      <c r="D170" s="21">
        <f t="shared" si="9"/>
        <v>250</v>
      </c>
      <c r="E170" s="21">
        <f t="shared" si="8"/>
        <v>2962</v>
      </c>
      <c r="F170" s="6" t="s">
        <v>436</v>
      </c>
      <c r="G170" s="52" t="s">
        <v>317</v>
      </c>
      <c r="H170" s="54" t="s">
        <v>437</v>
      </c>
    </row>
    <row r="171" spans="1:8" ht="29">
      <c r="A171" s="5">
        <v>45399</v>
      </c>
      <c r="B171" s="4" t="s">
        <v>9</v>
      </c>
      <c r="C171" s="21">
        <v>39811</v>
      </c>
      <c r="D171" s="21">
        <f t="shared" si="9"/>
        <v>250</v>
      </c>
      <c r="E171" s="21">
        <f t="shared" si="8"/>
        <v>23886.6</v>
      </c>
      <c r="F171" s="6" t="s">
        <v>438</v>
      </c>
      <c r="G171" s="52" t="s">
        <v>317</v>
      </c>
      <c r="H171" s="54" t="s">
        <v>439</v>
      </c>
    </row>
    <row r="172" spans="1:8" ht="29">
      <c r="A172" s="5">
        <v>45399</v>
      </c>
      <c r="B172" s="4" t="s">
        <v>9</v>
      </c>
      <c r="C172" s="21">
        <v>39811</v>
      </c>
      <c r="D172" s="21">
        <f t="shared" si="9"/>
        <v>250</v>
      </c>
      <c r="E172" s="21">
        <f t="shared" si="8"/>
        <v>23886.6</v>
      </c>
      <c r="F172" s="6" t="s">
        <v>440</v>
      </c>
      <c r="G172" s="52" t="s">
        <v>441</v>
      </c>
      <c r="H172" s="54" t="s">
        <v>442</v>
      </c>
    </row>
    <row r="173" spans="1:8">
      <c r="A173" s="5">
        <v>45399</v>
      </c>
      <c r="B173" s="4" t="s">
        <v>111</v>
      </c>
      <c r="C173" s="29">
        <v>80612</v>
      </c>
      <c r="D173" s="21">
        <f t="shared" si="9"/>
        <v>250</v>
      </c>
      <c r="E173" s="21">
        <f t="shared" si="8"/>
        <v>48367.199999999997</v>
      </c>
      <c r="F173" s="6" t="s">
        <v>443</v>
      </c>
      <c r="G173" s="52" t="s">
        <v>317</v>
      </c>
      <c r="H173" s="54" t="s">
        <v>443</v>
      </c>
    </row>
    <row r="174" spans="1:8" ht="29">
      <c r="A174" s="5">
        <v>45399</v>
      </c>
      <c r="B174" s="4" t="s">
        <v>444</v>
      </c>
      <c r="C174" s="21">
        <f>10850000/30</f>
        <v>361666.66666666669</v>
      </c>
      <c r="D174" s="21">
        <f t="shared" si="9"/>
        <v>250</v>
      </c>
      <c r="E174" s="21">
        <f t="shared" si="8"/>
        <v>217000</v>
      </c>
      <c r="F174" s="6" t="s">
        <v>445</v>
      </c>
      <c r="G174" s="52" t="s">
        <v>235</v>
      </c>
      <c r="H174" s="54" t="s">
        <v>446</v>
      </c>
    </row>
    <row r="175" spans="1:8" ht="43.5">
      <c r="A175" s="5">
        <v>45401</v>
      </c>
      <c r="B175" s="4" t="s">
        <v>9</v>
      </c>
      <c r="C175" s="21">
        <v>39811</v>
      </c>
      <c r="D175" s="21">
        <f t="shared" si="9"/>
        <v>250</v>
      </c>
      <c r="E175" s="21">
        <f t="shared" si="8"/>
        <v>23886.6</v>
      </c>
      <c r="F175" s="6" t="s">
        <v>447</v>
      </c>
      <c r="G175" s="52" t="s">
        <v>441</v>
      </c>
      <c r="H175" s="54" t="s">
        <v>448</v>
      </c>
    </row>
    <row r="176" spans="1:8" ht="29">
      <c r="A176" s="5">
        <v>45401</v>
      </c>
      <c r="B176" s="4" t="s">
        <v>9</v>
      </c>
      <c r="C176" s="21">
        <v>39811</v>
      </c>
      <c r="D176" s="21">
        <f t="shared" si="9"/>
        <v>250</v>
      </c>
      <c r="E176" s="21">
        <f t="shared" si="8"/>
        <v>23886.6</v>
      </c>
      <c r="F176" s="6" t="s">
        <v>449</v>
      </c>
      <c r="G176" s="52" t="s">
        <v>450</v>
      </c>
      <c r="H176" s="54" t="s">
        <v>451</v>
      </c>
    </row>
    <row r="177" spans="1:8">
      <c r="A177" s="5">
        <v>45405</v>
      </c>
      <c r="B177" s="4" t="s">
        <v>35</v>
      </c>
      <c r="C177" s="21">
        <v>671</v>
      </c>
      <c r="D177" s="21">
        <f t="shared" si="9"/>
        <v>250</v>
      </c>
      <c r="E177" s="21">
        <f t="shared" si="8"/>
        <v>402.59999999999997</v>
      </c>
      <c r="F177" s="4" t="s">
        <v>452</v>
      </c>
      <c r="G177" s="52" t="s">
        <v>317</v>
      </c>
      <c r="H177" s="54" t="s">
        <v>453</v>
      </c>
    </row>
    <row r="178" spans="1:8" ht="29">
      <c r="A178" s="5">
        <v>45408</v>
      </c>
      <c r="B178" s="4" t="s">
        <v>9</v>
      </c>
      <c r="C178" s="21">
        <v>39811</v>
      </c>
      <c r="D178" s="21">
        <f t="shared" si="9"/>
        <v>250</v>
      </c>
      <c r="E178" s="21">
        <f t="shared" si="8"/>
        <v>23886.6</v>
      </c>
      <c r="F178" s="6" t="s">
        <v>454</v>
      </c>
      <c r="G178" s="52" t="s">
        <v>314</v>
      </c>
      <c r="H178" s="54" t="s">
        <v>455</v>
      </c>
    </row>
    <row r="179" spans="1:8" ht="29">
      <c r="A179" s="5">
        <v>45408</v>
      </c>
      <c r="B179" s="4" t="s">
        <v>9</v>
      </c>
      <c r="C179" s="21">
        <v>39811</v>
      </c>
      <c r="D179" s="21">
        <f t="shared" si="9"/>
        <v>250</v>
      </c>
      <c r="E179" s="21">
        <f t="shared" si="8"/>
        <v>23886.6</v>
      </c>
      <c r="F179" s="6" t="s">
        <v>456</v>
      </c>
      <c r="G179" s="52" t="s">
        <v>457</v>
      </c>
      <c r="H179" s="54" t="s">
        <v>458</v>
      </c>
    </row>
    <row r="180" spans="1:8" ht="29">
      <c r="A180" s="5">
        <v>45409</v>
      </c>
      <c r="B180" s="4" t="s">
        <v>459</v>
      </c>
      <c r="C180" s="21">
        <v>23000</v>
      </c>
      <c r="D180" s="21">
        <f t="shared" si="9"/>
        <v>250</v>
      </c>
      <c r="E180" s="21">
        <f t="shared" si="8"/>
        <v>13800</v>
      </c>
      <c r="F180" s="6" t="s">
        <v>460</v>
      </c>
      <c r="G180" s="52"/>
      <c r="H180" s="54" t="s">
        <v>395</v>
      </c>
    </row>
    <row r="181" spans="1:8" ht="29">
      <c r="A181" s="5">
        <v>45409</v>
      </c>
      <c r="B181" s="4" t="s">
        <v>9</v>
      </c>
      <c r="C181" s="21">
        <v>39811</v>
      </c>
      <c r="D181" s="21">
        <f t="shared" si="9"/>
        <v>250</v>
      </c>
      <c r="E181" s="21">
        <f t="shared" si="8"/>
        <v>23886.6</v>
      </c>
      <c r="F181" s="6" t="s">
        <v>461</v>
      </c>
      <c r="G181" s="52" t="s">
        <v>462</v>
      </c>
      <c r="H181" s="54" t="s">
        <v>463</v>
      </c>
    </row>
    <row r="182" spans="1:8">
      <c r="A182" s="5">
        <v>45411</v>
      </c>
      <c r="B182" s="4" t="s">
        <v>9</v>
      </c>
      <c r="C182" s="21">
        <v>39811</v>
      </c>
      <c r="D182" s="21">
        <f t="shared" si="9"/>
        <v>250</v>
      </c>
      <c r="E182" s="21">
        <f t="shared" si="8"/>
        <v>23886.6</v>
      </c>
      <c r="F182" s="6" t="s">
        <v>464</v>
      </c>
      <c r="G182" s="52" t="s">
        <v>465</v>
      </c>
      <c r="H182" s="54" t="s">
        <v>466</v>
      </c>
    </row>
    <row r="183" spans="1:8">
      <c r="A183" s="5">
        <v>45412</v>
      </c>
      <c r="B183" s="4" t="s">
        <v>319</v>
      </c>
      <c r="C183" s="21">
        <v>60000</v>
      </c>
      <c r="D183" s="21">
        <f t="shared" si="9"/>
        <v>250</v>
      </c>
      <c r="E183" s="21">
        <f t="shared" si="8"/>
        <v>36000</v>
      </c>
      <c r="F183" s="4" t="s">
        <v>467</v>
      </c>
      <c r="G183" s="52" t="s">
        <v>269</v>
      </c>
      <c r="H183" s="54" t="s">
        <v>468</v>
      </c>
    </row>
    <row r="184" spans="1:8" ht="29">
      <c r="A184" s="5">
        <v>45415</v>
      </c>
      <c r="B184" s="4" t="s">
        <v>9</v>
      </c>
      <c r="C184" s="21">
        <v>39811</v>
      </c>
      <c r="D184" s="21">
        <f t="shared" si="9"/>
        <v>250</v>
      </c>
      <c r="E184" s="21">
        <f t="shared" si="8"/>
        <v>23886.6</v>
      </c>
      <c r="F184" s="6" t="s">
        <v>469</v>
      </c>
      <c r="G184" s="52" t="s">
        <v>462</v>
      </c>
      <c r="H184" s="54" t="s">
        <v>470</v>
      </c>
    </row>
    <row r="185" spans="1:8" ht="29">
      <c r="A185" s="5">
        <v>45415</v>
      </c>
      <c r="B185" s="4" t="s">
        <v>9</v>
      </c>
      <c r="C185" s="21">
        <v>39811</v>
      </c>
      <c r="D185" s="21">
        <f t="shared" si="9"/>
        <v>250</v>
      </c>
      <c r="E185" s="21">
        <f t="shared" si="8"/>
        <v>23886.6</v>
      </c>
      <c r="F185" s="6" t="s">
        <v>471</v>
      </c>
      <c r="G185" s="52"/>
      <c r="H185" s="54" t="s">
        <v>472</v>
      </c>
    </row>
    <row r="186" spans="1:8" ht="29">
      <c r="A186" s="5">
        <v>45419</v>
      </c>
      <c r="B186" s="4" t="s">
        <v>473</v>
      </c>
      <c r="C186" s="21">
        <f>140000/4</f>
        <v>35000</v>
      </c>
      <c r="D186" s="21">
        <f>$B$349</f>
        <v>350</v>
      </c>
      <c r="E186" s="21">
        <f t="shared" si="8"/>
        <v>29400</v>
      </c>
      <c r="F186" s="6" t="s">
        <v>474</v>
      </c>
      <c r="G186" s="52" t="s">
        <v>333</v>
      </c>
      <c r="H186" s="54" t="s">
        <v>475</v>
      </c>
    </row>
    <row r="187" spans="1:8" ht="29">
      <c r="A187" s="5">
        <v>45421</v>
      </c>
      <c r="B187" s="4" t="s">
        <v>9</v>
      </c>
      <c r="C187" s="21">
        <v>39811</v>
      </c>
      <c r="D187" s="21">
        <f t="shared" ref="D187:D218" si="10">$B$350</f>
        <v>250</v>
      </c>
      <c r="E187" s="21">
        <f t="shared" si="8"/>
        <v>23886.6</v>
      </c>
      <c r="F187" s="6" t="s">
        <v>476</v>
      </c>
      <c r="G187" s="52" t="s">
        <v>477</v>
      </c>
      <c r="H187" s="54" t="s">
        <v>478</v>
      </c>
    </row>
    <row r="188" spans="1:8">
      <c r="A188" s="5">
        <v>45421</v>
      </c>
      <c r="B188" s="4" t="s">
        <v>9</v>
      </c>
      <c r="C188" s="21">
        <v>39811</v>
      </c>
      <c r="D188" s="21">
        <f t="shared" si="10"/>
        <v>250</v>
      </c>
      <c r="E188" s="21">
        <f t="shared" si="8"/>
        <v>23886.6</v>
      </c>
      <c r="F188" s="4" t="s">
        <v>479</v>
      </c>
      <c r="G188" s="52" t="s">
        <v>480</v>
      </c>
      <c r="H188" s="54" t="s">
        <v>481</v>
      </c>
    </row>
    <row r="189" spans="1:8" ht="29">
      <c r="A189" s="5">
        <v>45421</v>
      </c>
      <c r="B189" s="4" t="s">
        <v>9</v>
      </c>
      <c r="C189" s="21">
        <v>39811</v>
      </c>
      <c r="D189" s="21">
        <f t="shared" si="10"/>
        <v>250</v>
      </c>
      <c r="E189" s="21">
        <f t="shared" si="8"/>
        <v>23886.6</v>
      </c>
      <c r="F189" s="6" t="s">
        <v>482</v>
      </c>
      <c r="G189" s="52" t="s">
        <v>483</v>
      </c>
      <c r="H189" s="54" t="s">
        <v>484</v>
      </c>
    </row>
    <row r="190" spans="1:8" ht="29">
      <c r="A190" s="5">
        <v>45423</v>
      </c>
      <c r="B190" s="4" t="s">
        <v>9</v>
      </c>
      <c r="C190" s="21">
        <v>39811</v>
      </c>
      <c r="D190" s="21">
        <f t="shared" si="10"/>
        <v>250</v>
      </c>
      <c r="E190" s="21">
        <f t="shared" si="8"/>
        <v>23886.6</v>
      </c>
      <c r="F190" s="6" t="s">
        <v>485</v>
      </c>
      <c r="G190" s="52" t="s">
        <v>483</v>
      </c>
      <c r="H190" s="54" t="s">
        <v>486</v>
      </c>
    </row>
    <row r="191" spans="1:8">
      <c r="A191" s="5">
        <v>45425</v>
      </c>
      <c r="B191" s="4" t="s">
        <v>9</v>
      </c>
      <c r="C191" s="21">
        <v>39811</v>
      </c>
      <c r="D191" s="21">
        <f t="shared" si="10"/>
        <v>250</v>
      </c>
      <c r="E191" s="21">
        <f t="shared" si="8"/>
        <v>23886.6</v>
      </c>
      <c r="F191" s="4" t="s">
        <v>487</v>
      </c>
      <c r="G191" s="52" t="s">
        <v>477</v>
      </c>
      <c r="H191" s="54" t="s">
        <v>488</v>
      </c>
    </row>
    <row r="192" spans="1:8">
      <c r="A192" s="5">
        <v>45427</v>
      </c>
      <c r="B192" s="4" t="s">
        <v>9</v>
      </c>
      <c r="C192" s="21">
        <v>39811</v>
      </c>
      <c r="D192" s="21">
        <f t="shared" si="10"/>
        <v>250</v>
      </c>
      <c r="E192" s="21">
        <f t="shared" si="8"/>
        <v>23886.6</v>
      </c>
      <c r="F192" s="4" t="s">
        <v>489</v>
      </c>
      <c r="G192" s="52" t="s">
        <v>490</v>
      </c>
      <c r="H192" s="54" t="s">
        <v>491</v>
      </c>
    </row>
    <row r="193" spans="1:8">
      <c r="A193" s="5">
        <v>45428</v>
      </c>
      <c r="B193" s="4" t="s">
        <v>9</v>
      </c>
      <c r="C193" s="21">
        <v>39811</v>
      </c>
      <c r="D193" s="21">
        <f t="shared" si="10"/>
        <v>250</v>
      </c>
      <c r="E193" s="21">
        <f t="shared" si="8"/>
        <v>23886.6</v>
      </c>
      <c r="F193" s="4" t="s">
        <v>492</v>
      </c>
      <c r="G193" s="52" t="s">
        <v>493</v>
      </c>
      <c r="H193" s="54" t="s">
        <v>494</v>
      </c>
    </row>
    <row r="194" spans="1:8">
      <c r="A194" s="5">
        <v>45429</v>
      </c>
      <c r="B194" s="4" t="s">
        <v>9</v>
      </c>
      <c r="C194" s="21">
        <v>39811</v>
      </c>
      <c r="D194" s="21">
        <f t="shared" si="10"/>
        <v>250</v>
      </c>
      <c r="E194" s="21">
        <f t="shared" si="8"/>
        <v>23886.6</v>
      </c>
      <c r="F194" s="4" t="s">
        <v>495</v>
      </c>
      <c r="G194" s="52" t="s">
        <v>317</v>
      </c>
      <c r="H194" s="54" t="s">
        <v>496</v>
      </c>
    </row>
    <row r="195" spans="1:8" ht="29">
      <c r="A195" s="5">
        <v>45430</v>
      </c>
      <c r="B195" s="4" t="s">
        <v>9</v>
      </c>
      <c r="C195" s="21">
        <v>39811</v>
      </c>
      <c r="D195" s="21">
        <f t="shared" si="10"/>
        <v>250</v>
      </c>
      <c r="E195" s="21">
        <f t="shared" si="8"/>
        <v>23886.6</v>
      </c>
      <c r="F195" s="6" t="s">
        <v>497</v>
      </c>
      <c r="G195" s="52" t="s">
        <v>498</v>
      </c>
      <c r="H195" s="54" t="s">
        <v>499</v>
      </c>
    </row>
    <row r="196" spans="1:8" ht="29">
      <c r="A196" s="5">
        <v>45431</v>
      </c>
      <c r="B196" s="4" t="s">
        <v>500</v>
      </c>
      <c r="C196" s="21">
        <f>15460000/30</f>
        <v>515333.33333333331</v>
      </c>
      <c r="D196" s="21">
        <f t="shared" si="10"/>
        <v>250</v>
      </c>
      <c r="E196" s="21">
        <f t="shared" si="8"/>
        <v>309199.99999999994</v>
      </c>
      <c r="F196" s="6" t="s">
        <v>501</v>
      </c>
      <c r="G196" s="52" t="s">
        <v>502</v>
      </c>
      <c r="H196" s="54" t="s">
        <v>503</v>
      </c>
    </row>
    <row r="197" spans="1:8">
      <c r="A197" s="5">
        <v>45434</v>
      </c>
      <c r="B197" s="4" t="s">
        <v>9</v>
      </c>
      <c r="C197" s="21">
        <v>39811</v>
      </c>
      <c r="D197" s="21">
        <f t="shared" si="10"/>
        <v>250</v>
      </c>
      <c r="E197" s="21">
        <f t="shared" si="8"/>
        <v>23886.6</v>
      </c>
      <c r="F197" s="4" t="s">
        <v>504</v>
      </c>
      <c r="G197" s="52" t="s">
        <v>505</v>
      </c>
      <c r="H197" s="54" t="s">
        <v>506</v>
      </c>
    </row>
    <row r="198" spans="1:8" ht="29">
      <c r="A198" s="5">
        <v>45439</v>
      </c>
      <c r="B198" s="4" t="s">
        <v>9</v>
      </c>
      <c r="C198" s="21">
        <v>39811</v>
      </c>
      <c r="D198" s="21">
        <f t="shared" si="10"/>
        <v>250</v>
      </c>
      <c r="E198" s="21">
        <f t="shared" ref="E198:E261" si="11">(C198/1000)*D198*$C$349</f>
        <v>23886.6</v>
      </c>
      <c r="F198" s="6" t="s">
        <v>507</v>
      </c>
      <c r="G198" s="52" t="s">
        <v>508</v>
      </c>
      <c r="H198" s="54" t="s">
        <v>509</v>
      </c>
    </row>
    <row r="199" spans="1:8">
      <c r="A199" s="5">
        <v>45439</v>
      </c>
      <c r="B199" s="4" t="s">
        <v>9</v>
      </c>
      <c r="C199" s="21">
        <v>39811</v>
      </c>
      <c r="D199" s="21">
        <f t="shared" si="10"/>
        <v>250</v>
      </c>
      <c r="E199" s="21">
        <f t="shared" si="11"/>
        <v>23886.6</v>
      </c>
      <c r="F199" s="4" t="s">
        <v>510</v>
      </c>
      <c r="G199" s="52" t="s">
        <v>511</v>
      </c>
      <c r="H199" s="54" t="s">
        <v>512</v>
      </c>
    </row>
    <row r="200" spans="1:8">
      <c r="A200" s="5">
        <v>45440</v>
      </c>
      <c r="B200" s="4" t="s">
        <v>319</v>
      </c>
      <c r="C200" s="21">
        <v>60000</v>
      </c>
      <c r="D200" s="21">
        <f t="shared" si="10"/>
        <v>250</v>
      </c>
      <c r="E200" s="21">
        <f t="shared" si="11"/>
        <v>36000</v>
      </c>
      <c r="F200" s="4" t="s">
        <v>513</v>
      </c>
      <c r="G200" s="52" t="s">
        <v>317</v>
      </c>
      <c r="H200" s="54" t="s">
        <v>514</v>
      </c>
    </row>
    <row r="201" spans="1:8">
      <c r="A201" s="5">
        <v>45440</v>
      </c>
      <c r="B201" s="4" t="s">
        <v>35</v>
      </c>
      <c r="C201" s="29">
        <v>671</v>
      </c>
      <c r="D201" s="21">
        <f t="shared" si="10"/>
        <v>250</v>
      </c>
      <c r="E201" s="21">
        <f t="shared" si="11"/>
        <v>402.59999999999997</v>
      </c>
      <c r="F201" s="6" t="s">
        <v>515</v>
      </c>
      <c r="G201" s="52" t="s">
        <v>177</v>
      </c>
      <c r="H201" s="54" t="s">
        <v>516</v>
      </c>
    </row>
    <row r="202" spans="1:8" ht="43.5">
      <c r="A202" s="5">
        <v>45440</v>
      </c>
      <c r="B202" s="4" t="s">
        <v>9</v>
      </c>
      <c r="C202" s="21">
        <v>39811</v>
      </c>
      <c r="D202" s="21">
        <f t="shared" si="10"/>
        <v>250</v>
      </c>
      <c r="E202" s="21">
        <f t="shared" si="11"/>
        <v>23886.6</v>
      </c>
      <c r="F202" s="6" t="s">
        <v>517</v>
      </c>
      <c r="G202" s="52" t="s">
        <v>518</v>
      </c>
      <c r="H202" s="54" t="s">
        <v>519</v>
      </c>
    </row>
    <row r="203" spans="1:8" ht="29">
      <c r="A203" s="5">
        <v>45440</v>
      </c>
      <c r="B203" s="4" t="s">
        <v>9</v>
      </c>
      <c r="C203" s="21">
        <v>39811</v>
      </c>
      <c r="D203" s="21">
        <f t="shared" si="10"/>
        <v>250</v>
      </c>
      <c r="E203" s="21">
        <f t="shared" si="11"/>
        <v>23886.6</v>
      </c>
      <c r="F203" s="6" t="s">
        <v>520</v>
      </c>
      <c r="G203" s="52" t="s">
        <v>518</v>
      </c>
      <c r="H203" s="54" t="s">
        <v>521</v>
      </c>
    </row>
    <row r="204" spans="1:8" ht="43.5">
      <c r="A204" s="5">
        <v>45441</v>
      </c>
      <c r="B204" s="4" t="s">
        <v>9</v>
      </c>
      <c r="C204" s="21">
        <v>39811</v>
      </c>
      <c r="D204" s="21">
        <f t="shared" si="10"/>
        <v>250</v>
      </c>
      <c r="E204" s="21">
        <f t="shared" si="11"/>
        <v>23886.6</v>
      </c>
      <c r="F204" s="6" t="s">
        <v>522</v>
      </c>
      <c r="G204" s="52" t="s">
        <v>381</v>
      </c>
      <c r="H204" s="54" t="s">
        <v>523</v>
      </c>
    </row>
    <row r="205" spans="1:8" ht="29">
      <c r="A205" s="5">
        <v>45441</v>
      </c>
      <c r="B205" s="4" t="s">
        <v>9</v>
      </c>
      <c r="C205" s="21">
        <v>39811</v>
      </c>
      <c r="D205" s="21">
        <f t="shared" si="10"/>
        <v>250</v>
      </c>
      <c r="E205" s="21">
        <f t="shared" si="11"/>
        <v>23886.6</v>
      </c>
      <c r="F205" s="6" t="s">
        <v>524</v>
      </c>
      <c r="G205" s="52" t="s">
        <v>375</v>
      </c>
      <c r="H205" s="54" t="s">
        <v>525</v>
      </c>
    </row>
    <row r="206" spans="1:8" ht="29">
      <c r="A206" s="5">
        <v>45441</v>
      </c>
      <c r="B206" s="4" t="s">
        <v>9</v>
      </c>
      <c r="C206" s="21">
        <v>39811</v>
      </c>
      <c r="D206" s="21">
        <f t="shared" si="10"/>
        <v>250</v>
      </c>
      <c r="E206" s="21">
        <f t="shared" si="11"/>
        <v>23886.6</v>
      </c>
      <c r="F206" s="6" t="s">
        <v>526</v>
      </c>
      <c r="G206" s="52" t="s">
        <v>527</v>
      </c>
      <c r="H206" s="54" t="s">
        <v>528</v>
      </c>
    </row>
    <row r="207" spans="1:8" ht="29.5" thickBot="1">
      <c r="A207" s="5">
        <v>45443</v>
      </c>
      <c r="B207" s="4" t="s">
        <v>9</v>
      </c>
      <c r="C207" s="21">
        <v>39811</v>
      </c>
      <c r="D207" s="21">
        <f t="shared" si="10"/>
        <v>250</v>
      </c>
      <c r="E207" s="21">
        <f t="shared" si="11"/>
        <v>23886.6</v>
      </c>
      <c r="F207" s="6" t="s">
        <v>529</v>
      </c>
      <c r="G207" s="52" t="s">
        <v>314</v>
      </c>
      <c r="H207" s="54" t="s">
        <v>530</v>
      </c>
    </row>
    <row r="208" spans="1:8" ht="44" thickBot="1">
      <c r="A208" s="5">
        <v>45443</v>
      </c>
      <c r="B208" s="4" t="s">
        <v>531</v>
      </c>
      <c r="C208" s="23">
        <f>1325000/30</f>
        <v>44166.666666666664</v>
      </c>
      <c r="D208" s="21">
        <f t="shared" si="10"/>
        <v>250</v>
      </c>
      <c r="E208" s="21">
        <f t="shared" si="11"/>
        <v>26499.999999999996</v>
      </c>
      <c r="F208" s="6" t="s">
        <v>532</v>
      </c>
      <c r="G208" s="52" t="s">
        <v>170</v>
      </c>
      <c r="H208" s="54" t="s">
        <v>532</v>
      </c>
    </row>
    <row r="209" spans="1:8" ht="29">
      <c r="A209" s="5">
        <v>45451</v>
      </c>
      <c r="B209" s="4" t="s">
        <v>9</v>
      </c>
      <c r="C209" s="21">
        <v>39811</v>
      </c>
      <c r="D209" s="21">
        <f t="shared" si="10"/>
        <v>250</v>
      </c>
      <c r="E209" s="21">
        <f t="shared" si="11"/>
        <v>23886.6</v>
      </c>
      <c r="F209" s="6" t="s">
        <v>533</v>
      </c>
      <c r="G209" s="52" t="s">
        <v>534</v>
      </c>
      <c r="H209" s="54" t="s">
        <v>535</v>
      </c>
    </row>
    <row r="210" spans="1:8" ht="29.5" thickBot="1">
      <c r="A210" s="5">
        <v>45452</v>
      </c>
      <c r="B210" s="4" t="s">
        <v>9</v>
      </c>
      <c r="C210" s="21">
        <v>39811</v>
      </c>
      <c r="D210" s="21">
        <f t="shared" si="10"/>
        <v>250</v>
      </c>
      <c r="E210" s="21">
        <f t="shared" si="11"/>
        <v>23886.6</v>
      </c>
      <c r="F210" s="6" t="s">
        <v>536</v>
      </c>
      <c r="G210" s="52" t="s">
        <v>537</v>
      </c>
      <c r="H210" s="54" t="s">
        <v>538</v>
      </c>
    </row>
    <row r="211" spans="1:8" ht="29.5" thickBot="1">
      <c r="A211" s="5">
        <v>45453</v>
      </c>
      <c r="B211" s="4" t="s">
        <v>539</v>
      </c>
      <c r="C211" s="30">
        <f>784776/30</f>
        <v>26159.200000000001</v>
      </c>
      <c r="D211" s="21">
        <f t="shared" si="10"/>
        <v>250</v>
      </c>
      <c r="E211" s="21">
        <f t="shared" si="11"/>
        <v>15695.52</v>
      </c>
      <c r="F211" s="6" t="s">
        <v>540</v>
      </c>
      <c r="G211" s="52" t="s">
        <v>177</v>
      </c>
      <c r="H211" s="51" t="s">
        <v>541</v>
      </c>
    </row>
    <row r="212" spans="1:8" ht="43.5">
      <c r="A212" s="5">
        <v>45454</v>
      </c>
      <c r="B212" s="4" t="s">
        <v>9</v>
      </c>
      <c r="C212" s="21">
        <v>39811</v>
      </c>
      <c r="D212" s="21">
        <f t="shared" si="10"/>
        <v>250</v>
      </c>
      <c r="E212" s="21">
        <f t="shared" si="11"/>
        <v>23886.6</v>
      </c>
      <c r="F212" s="6" t="s">
        <v>542</v>
      </c>
      <c r="G212" s="52" t="s">
        <v>543</v>
      </c>
      <c r="H212" s="54" t="s">
        <v>544</v>
      </c>
    </row>
    <row r="213" spans="1:8">
      <c r="A213" s="5">
        <v>45455</v>
      </c>
      <c r="B213" s="4" t="s">
        <v>9</v>
      </c>
      <c r="C213" s="21">
        <v>39811</v>
      </c>
      <c r="D213" s="21">
        <f t="shared" si="10"/>
        <v>250</v>
      </c>
      <c r="E213" s="21">
        <f t="shared" si="11"/>
        <v>23886.6</v>
      </c>
      <c r="F213" s="6" t="s">
        <v>545</v>
      </c>
      <c r="G213" s="52" t="s">
        <v>537</v>
      </c>
      <c r="H213" s="54" t="s">
        <v>546</v>
      </c>
    </row>
    <row r="214" spans="1:8" ht="29">
      <c r="A214" s="5">
        <v>45457</v>
      </c>
      <c r="B214" s="4" t="s">
        <v>9</v>
      </c>
      <c r="C214" s="21">
        <v>39811</v>
      </c>
      <c r="D214" s="21">
        <f t="shared" si="10"/>
        <v>250</v>
      </c>
      <c r="E214" s="21">
        <f t="shared" si="11"/>
        <v>23886.6</v>
      </c>
      <c r="F214" s="6" t="s">
        <v>547</v>
      </c>
      <c r="G214" s="52" t="s">
        <v>534</v>
      </c>
      <c r="H214" s="54" t="s">
        <v>548</v>
      </c>
    </row>
    <row r="215" spans="1:8" ht="29">
      <c r="A215" s="5">
        <v>45460</v>
      </c>
      <c r="B215" s="4" t="s">
        <v>9</v>
      </c>
      <c r="C215" s="21">
        <v>39811</v>
      </c>
      <c r="D215" s="21">
        <f t="shared" si="10"/>
        <v>250</v>
      </c>
      <c r="E215" s="21">
        <f t="shared" si="11"/>
        <v>23886.6</v>
      </c>
      <c r="F215" s="6" t="s">
        <v>549</v>
      </c>
      <c r="G215" s="52" t="s">
        <v>314</v>
      </c>
      <c r="H215" s="54" t="s">
        <v>550</v>
      </c>
    </row>
    <row r="216" spans="1:8" ht="29">
      <c r="A216" s="5">
        <v>45462</v>
      </c>
      <c r="B216" s="4" t="s">
        <v>9</v>
      </c>
      <c r="C216" s="21">
        <v>39811</v>
      </c>
      <c r="D216" s="21">
        <f t="shared" si="10"/>
        <v>250</v>
      </c>
      <c r="E216" s="21">
        <f t="shared" si="11"/>
        <v>23886.6</v>
      </c>
      <c r="F216" s="6" t="s">
        <v>551</v>
      </c>
      <c r="G216" s="52" t="s">
        <v>314</v>
      </c>
      <c r="H216" s="54" t="s">
        <v>552</v>
      </c>
    </row>
    <row r="217" spans="1:8">
      <c r="A217" s="5">
        <v>45463</v>
      </c>
      <c r="B217" s="4" t="s">
        <v>9</v>
      </c>
      <c r="C217" s="21">
        <v>39811</v>
      </c>
      <c r="D217" s="21">
        <f t="shared" si="10"/>
        <v>250</v>
      </c>
      <c r="E217" s="21">
        <f t="shared" si="11"/>
        <v>23886.6</v>
      </c>
      <c r="F217" s="6" t="s">
        <v>553</v>
      </c>
      <c r="G217" s="52" t="s">
        <v>537</v>
      </c>
      <c r="H217" s="54" t="s">
        <v>554</v>
      </c>
    </row>
    <row r="218" spans="1:8" ht="29">
      <c r="A218" s="5">
        <v>45467</v>
      </c>
      <c r="B218" s="4" t="s">
        <v>9</v>
      </c>
      <c r="C218" s="21">
        <v>39811</v>
      </c>
      <c r="D218" s="21">
        <f t="shared" si="10"/>
        <v>250</v>
      </c>
      <c r="E218" s="21">
        <f t="shared" si="11"/>
        <v>23886.6</v>
      </c>
      <c r="F218" s="6" t="s">
        <v>555</v>
      </c>
      <c r="G218" s="52" t="s">
        <v>556</v>
      </c>
      <c r="H218" s="54" t="s">
        <v>557</v>
      </c>
    </row>
    <row r="219" spans="1:8" ht="29">
      <c r="A219" s="5">
        <v>45467</v>
      </c>
      <c r="B219" s="4" t="s">
        <v>9</v>
      </c>
      <c r="C219" s="21">
        <v>39811</v>
      </c>
      <c r="D219" s="21">
        <f t="shared" ref="D219:D250" si="12">$B$350</f>
        <v>250</v>
      </c>
      <c r="E219" s="21">
        <f t="shared" si="11"/>
        <v>23886.6</v>
      </c>
      <c r="F219" s="6" t="s">
        <v>558</v>
      </c>
      <c r="G219" s="52" t="s">
        <v>559</v>
      </c>
      <c r="H219" s="54" t="s">
        <v>560</v>
      </c>
    </row>
    <row r="220" spans="1:8" ht="29">
      <c r="A220" s="5">
        <v>45470</v>
      </c>
      <c r="B220" s="4" t="s">
        <v>9</v>
      </c>
      <c r="C220" s="21">
        <v>39811</v>
      </c>
      <c r="D220" s="21">
        <f t="shared" si="12"/>
        <v>250</v>
      </c>
      <c r="E220" s="21">
        <f t="shared" si="11"/>
        <v>23886.6</v>
      </c>
      <c r="F220" s="6" t="s">
        <v>561</v>
      </c>
      <c r="G220" s="52" t="s">
        <v>562</v>
      </c>
      <c r="H220" s="54" t="s">
        <v>563</v>
      </c>
    </row>
    <row r="221" spans="1:8">
      <c r="A221" s="5">
        <v>45474</v>
      </c>
      <c r="B221" s="4" t="s">
        <v>9</v>
      </c>
      <c r="C221" s="21">
        <v>39811</v>
      </c>
      <c r="D221" s="21">
        <f t="shared" si="12"/>
        <v>250</v>
      </c>
      <c r="E221" s="21">
        <f t="shared" si="11"/>
        <v>23886.6</v>
      </c>
      <c r="F221" s="6" t="s">
        <v>564</v>
      </c>
      <c r="G221" s="52" t="s">
        <v>537</v>
      </c>
      <c r="H221" s="54" t="s">
        <v>565</v>
      </c>
    </row>
    <row r="222" spans="1:8" ht="29">
      <c r="A222" s="5">
        <v>45477</v>
      </c>
      <c r="B222" s="4" t="s">
        <v>9</v>
      </c>
      <c r="C222" s="21">
        <v>39811</v>
      </c>
      <c r="D222" s="21">
        <f t="shared" si="12"/>
        <v>250</v>
      </c>
      <c r="E222" s="21">
        <f t="shared" si="11"/>
        <v>23886.6</v>
      </c>
      <c r="F222" s="6" t="s">
        <v>566</v>
      </c>
      <c r="G222" s="52" t="s">
        <v>314</v>
      </c>
      <c r="H222" s="54" t="s">
        <v>567</v>
      </c>
    </row>
    <row r="223" spans="1:8">
      <c r="A223" s="5">
        <v>45479</v>
      </c>
      <c r="B223" s="4" t="s">
        <v>9</v>
      </c>
      <c r="C223" s="21">
        <v>39811</v>
      </c>
      <c r="D223" s="21">
        <f t="shared" si="12"/>
        <v>250</v>
      </c>
      <c r="E223" s="21">
        <f t="shared" si="11"/>
        <v>23886.6</v>
      </c>
      <c r="F223" s="6" t="s">
        <v>568</v>
      </c>
      <c r="G223" s="52" t="s">
        <v>314</v>
      </c>
      <c r="H223" s="54" t="s">
        <v>569</v>
      </c>
    </row>
    <row r="224" spans="1:8" ht="29">
      <c r="A224" s="5">
        <v>45481</v>
      </c>
      <c r="B224" s="4" t="s">
        <v>9</v>
      </c>
      <c r="C224" s="21">
        <v>39811</v>
      </c>
      <c r="D224" s="21">
        <f t="shared" si="12"/>
        <v>250</v>
      </c>
      <c r="E224" s="21">
        <f t="shared" si="11"/>
        <v>23886.6</v>
      </c>
      <c r="F224" s="6" t="s">
        <v>570</v>
      </c>
      <c r="G224" s="52" t="s">
        <v>314</v>
      </c>
      <c r="H224" s="54" t="s">
        <v>571</v>
      </c>
    </row>
    <row r="225" spans="1:8" ht="29">
      <c r="A225" s="5">
        <v>45482</v>
      </c>
      <c r="B225" s="4" t="s">
        <v>9</v>
      </c>
      <c r="C225" s="21">
        <v>39811</v>
      </c>
      <c r="D225" s="21">
        <f t="shared" si="12"/>
        <v>250</v>
      </c>
      <c r="E225" s="21">
        <f t="shared" si="11"/>
        <v>23886.6</v>
      </c>
      <c r="F225" s="6" t="s">
        <v>572</v>
      </c>
      <c r="G225" s="52" t="s">
        <v>562</v>
      </c>
      <c r="H225" s="54" t="s">
        <v>573</v>
      </c>
    </row>
    <row r="226" spans="1:8" ht="29">
      <c r="A226" s="5">
        <v>45482</v>
      </c>
      <c r="B226" s="4" t="s">
        <v>9</v>
      </c>
      <c r="C226" s="21">
        <v>39811</v>
      </c>
      <c r="D226" s="21">
        <f t="shared" si="12"/>
        <v>250</v>
      </c>
      <c r="E226" s="21">
        <f t="shared" si="11"/>
        <v>23886.6</v>
      </c>
      <c r="F226" s="6" t="s">
        <v>574</v>
      </c>
      <c r="G226" s="52" t="s">
        <v>562</v>
      </c>
      <c r="H226" s="54" t="s">
        <v>575</v>
      </c>
    </row>
    <row r="227" spans="1:8">
      <c r="A227" s="5">
        <v>45487</v>
      </c>
      <c r="B227" s="4" t="s">
        <v>9</v>
      </c>
      <c r="C227" s="21">
        <v>39811</v>
      </c>
      <c r="D227" s="21">
        <f t="shared" si="12"/>
        <v>250</v>
      </c>
      <c r="E227" s="21">
        <f t="shared" si="11"/>
        <v>23886.6</v>
      </c>
      <c r="F227" s="6" t="s">
        <v>576</v>
      </c>
      <c r="G227" s="52" t="s">
        <v>562</v>
      </c>
      <c r="H227" s="54" t="s">
        <v>577</v>
      </c>
    </row>
    <row r="228" spans="1:8">
      <c r="A228" s="5">
        <v>45490</v>
      </c>
      <c r="B228" s="4" t="s">
        <v>9</v>
      </c>
      <c r="C228" s="21">
        <v>39811</v>
      </c>
      <c r="D228" s="21">
        <f t="shared" si="12"/>
        <v>250</v>
      </c>
      <c r="E228" s="21">
        <f t="shared" si="11"/>
        <v>23886.6</v>
      </c>
      <c r="F228" s="6" t="s">
        <v>578</v>
      </c>
      <c r="G228" s="52" t="s">
        <v>579</v>
      </c>
      <c r="H228" s="54" t="s">
        <v>580</v>
      </c>
    </row>
    <row r="229" spans="1:8">
      <c r="A229" s="5">
        <v>45491</v>
      </c>
      <c r="B229" s="4" t="s">
        <v>9</v>
      </c>
      <c r="C229" s="21">
        <v>39811</v>
      </c>
      <c r="D229" s="21">
        <f t="shared" si="12"/>
        <v>250</v>
      </c>
      <c r="E229" s="21">
        <f t="shared" si="11"/>
        <v>23886.6</v>
      </c>
      <c r="F229" s="6" t="s">
        <v>581</v>
      </c>
      <c r="G229" s="52" t="s">
        <v>582</v>
      </c>
      <c r="H229" s="54" t="s">
        <v>583</v>
      </c>
    </row>
    <row r="230" spans="1:8" ht="29">
      <c r="A230" s="5">
        <v>45491</v>
      </c>
      <c r="B230" s="4" t="s">
        <v>9</v>
      </c>
      <c r="C230" s="21">
        <v>39811</v>
      </c>
      <c r="D230" s="21">
        <f t="shared" si="12"/>
        <v>250</v>
      </c>
      <c r="E230" s="21">
        <f t="shared" si="11"/>
        <v>23886.6</v>
      </c>
      <c r="F230" s="6" t="s">
        <v>584</v>
      </c>
      <c r="G230" s="52" t="s">
        <v>585</v>
      </c>
      <c r="H230" s="54" t="s">
        <v>586</v>
      </c>
    </row>
    <row r="231" spans="1:8" ht="29">
      <c r="A231" s="5">
        <v>45492</v>
      </c>
      <c r="B231" s="4" t="s">
        <v>9</v>
      </c>
      <c r="C231" s="21">
        <v>39811</v>
      </c>
      <c r="D231" s="21">
        <f t="shared" si="12"/>
        <v>250</v>
      </c>
      <c r="E231" s="21">
        <f t="shared" si="11"/>
        <v>23886.6</v>
      </c>
      <c r="F231" s="6" t="s">
        <v>587</v>
      </c>
      <c r="G231" s="52" t="s">
        <v>103</v>
      </c>
      <c r="H231" s="54" t="s">
        <v>588</v>
      </c>
    </row>
    <row r="232" spans="1:8" ht="29">
      <c r="A232" s="5">
        <v>45494</v>
      </c>
      <c r="B232" s="4" t="s">
        <v>9</v>
      </c>
      <c r="C232" s="21">
        <v>39811</v>
      </c>
      <c r="D232" s="21">
        <f t="shared" si="12"/>
        <v>250</v>
      </c>
      <c r="E232" s="21">
        <f t="shared" si="11"/>
        <v>23886.6</v>
      </c>
      <c r="F232" s="6" t="s">
        <v>589</v>
      </c>
      <c r="G232" s="52" t="s">
        <v>582</v>
      </c>
      <c r="H232" s="54" t="s">
        <v>590</v>
      </c>
    </row>
    <row r="233" spans="1:8" ht="29">
      <c r="A233" s="5">
        <v>45495</v>
      </c>
      <c r="B233" s="4" t="s">
        <v>9</v>
      </c>
      <c r="C233" s="21">
        <v>39811</v>
      </c>
      <c r="D233" s="21">
        <f t="shared" si="12"/>
        <v>250</v>
      </c>
      <c r="E233" s="21">
        <f t="shared" si="11"/>
        <v>23886.6</v>
      </c>
      <c r="F233" s="6" t="s">
        <v>591</v>
      </c>
      <c r="G233" s="52" t="s">
        <v>582</v>
      </c>
      <c r="H233" s="54" t="s">
        <v>592</v>
      </c>
    </row>
    <row r="234" spans="1:8" ht="29">
      <c r="A234" s="5">
        <v>45495</v>
      </c>
      <c r="B234" s="4" t="s">
        <v>9</v>
      </c>
      <c r="C234" s="21">
        <v>39811</v>
      </c>
      <c r="D234" s="21">
        <f t="shared" si="12"/>
        <v>250</v>
      </c>
      <c r="E234" s="21">
        <f t="shared" si="11"/>
        <v>23886.6</v>
      </c>
      <c r="F234" s="6" t="s">
        <v>593</v>
      </c>
      <c r="G234" s="52" t="s">
        <v>585</v>
      </c>
      <c r="H234" s="54" t="s">
        <v>594</v>
      </c>
    </row>
    <row r="235" spans="1:8" ht="29">
      <c r="A235" s="5">
        <v>45496</v>
      </c>
      <c r="B235" s="4" t="s">
        <v>9</v>
      </c>
      <c r="C235" s="21">
        <v>39811</v>
      </c>
      <c r="D235" s="21">
        <f t="shared" si="12"/>
        <v>250</v>
      </c>
      <c r="E235" s="21">
        <f t="shared" si="11"/>
        <v>23886.6</v>
      </c>
      <c r="F235" s="6" t="s">
        <v>595</v>
      </c>
      <c r="G235" s="52" t="s">
        <v>103</v>
      </c>
      <c r="H235" s="54" t="s">
        <v>596</v>
      </c>
    </row>
    <row r="236" spans="1:8" ht="29">
      <c r="A236" s="5">
        <v>45497</v>
      </c>
      <c r="B236" s="4" t="s">
        <v>9</v>
      </c>
      <c r="C236" s="21">
        <v>39811</v>
      </c>
      <c r="D236" s="21">
        <f t="shared" si="12"/>
        <v>250</v>
      </c>
      <c r="E236" s="21">
        <f t="shared" si="11"/>
        <v>23886.6</v>
      </c>
      <c r="F236" s="6" t="s">
        <v>597</v>
      </c>
      <c r="G236" s="52" t="s">
        <v>103</v>
      </c>
      <c r="H236" s="54" t="s">
        <v>598</v>
      </c>
    </row>
    <row r="237" spans="1:8">
      <c r="A237" s="5">
        <v>45498</v>
      </c>
      <c r="B237" s="4" t="s">
        <v>9</v>
      </c>
      <c r="C237" s="21">
        <v>39811</v>
      </c>
      <c r="D237" s="21">
        <f t="shared" si="12"/>
        <v>250</v>
      </c>
      <c r="E237" s="21">
        <f t="shared" si="11"/>
        <v>23886.6</v>
      </c>
      <c r="F237" s="6" t="s">
        <v>599</v>
      </c>
      <c r="G237" s="52" t="s">
        <v>294</v>
      </c>
      <c r="H237" s="54" t="s">
        <v>600</v>
      </c>
    </row>
    <row r="238" spans="1:8" ht="29">
      <c r="A238" s="5">
        <v>45499</v>
      </c>
      <c r="B238" s="4" t="s">
        <v>9</v>
      </c>
      <c r="C238" s="21">
        <v>39811</v>
      </c>
      <c r="D238" s="21">
        <f t="shared" si="12"/>
        <v>250</v>
      </c>
      <c r="E238" s="21">
        <f t="shared" si="11"/>
        <v>23886.6</v>
      </c>
      <c r="F238" s="6" t="s">
        <v>601</v>
      </c>
      <c r="G238" s="52" t="s">
        <v>602</v>
      </c>
      <c r="H238" s="54" t="s">
        <v>603</v>
      </c>
    </row>
    <row r="239" spans="1:8" ht="29">
      <c r="A239" s="5">
        <v>45502</v>
      </c>
      <c r="B239" s="4" t="s">
        <v>9</v>
      </c>
      <c r="C239" s="21">
        <v>39811</v>
      </c>
      <c r="D239" s="21">
        <f t="shared" si="12"/>
        <v>250</v>
      </c>
      <c r="E239" s="21">
        <f t="shared" si="11"/>
        <v>23886.6</v>
      </c>
      <c r="F239" s="6" t="s">
        <v>604</v>
      </c>
      <c r="G239" s="52" t="s">
        <v>605</v>
      </c>
      <c r="H239" s="54" t="s">
        <v>606</v>
      </c>
    </row>
    <row r="240" spans="1:8" ht="29">
      <c r="A240" s="5">
        <v>45503</v>
      </c>
      <c r="B240" s="4" t="s">
        <v>9</v>
      </c>
      <c r="C240" s="21">
        <v>39811</v>
      </c>
      <c r="D240" s="21">
        <f t="shared" si="12"/>
        <v>250</v>
      </c>
      <c r="E240" s="21">
        <f t="shared" si="11"/>
        <v>23886.6</v>
      </c>
      <c r="F240" s="6" t="s">
        <v>607</v>
      </c>
      <c r="G240" s="52" t="s">
        <v>608</v>
      </c>
      <c r="H240" s="54" t="s">
        <v>609</v>
      </c>
    </row>
    <row r="241" spans="1:28" ht="29">
      <c r="A241" s="5">
        <v>45517</v>
      </c>
      <c r="B241" s="4" t="s">
        <v>9</v>
      </c>
      <c r="C241" s="21">
        <v>39811</v>
      </c>
      <c r="D241" s="21">
        <f t="shared" si="12"/>
        <v>250</v>
      </c>
      <c r="E241" s="21">
        <f t="shared" si="11"/>
        <v>23886.6</v>
      </c>
      <c r="F241" s="6" t="s">
        <v>610</v>
      </c>
      <c r="G241" s="52" t="s">
        <v>611</v>
      </c>
      <c r="H241" s="54" t="s">
        <v>612</v>
      </c>
    </row>
    <row r="242" spans="1:28" ht="29">
      <c r="A242" s="5">
        <v>45526</v>
      </c>
      <c r="B242" s="4" t="s">
        <v>9</v>
      </c>
      <c r="C242" s="21">
        <v>39811</v>
      </c>
      <c r="D242" s="21">
        <f t="shared" si="12"/>
        <v>250</v>
      </c>
      <c r="E242" s="21">
        <f t="shared" si="11"/>
        <v>23886.6</v>
      </c>
      <c r="F242" s="6" t="s">
        <v>613</v>
      </c>
      <c r="G242" s="52" t="s">
        <v>614</v>
      </c>
      <c r="H242" s="54" t="s">
        <v>615</v>
      </c>
    </row>
    <row r="243" spans="1:28" ht="29">
      <c r="A243" s="5">
        <v>45526</v>
      </c>
      <c r="B243" s="4" t="s">
        <v>9</v>
      </c>
      <c r="C243" s="21">
        <v>39811</v>
      </c>
      <c r="D243" s="21">
        <f t="shared" si="12"/>
        <v>250</v>
      </c>
      <c r="E243" s="21">
        <f t="shared" si="11"/>
        <v>23886.6</v>
      </c>
      <c r="F243" s="6" t="s">
        <v>616</v>
      </c>
      <c r="G243" s="52" t="s">
        <v>617</v>
      </c>
      <c r="H243" s="54" t="s">
        <v>618</v>
      </c>
    </row>
    <row r="244" spans="1:28" ht="29">
      <c r="A244" s="5">
        <v>45533</v>
      </c>
      <c r="B244" s="4" t="s">
        <v>9</v>
      </c>
      <c r="C244" s="21">
        <v>39811</v>
      </c>
      <c r="D244" s="21">
        <f t="shared" si="12"/>
        <v>250</v>
      </c>
      <c r="E244" s="21">
        <f t="shared" si="11"/>
        <v>23886.6</v>
      </c>
      <c r="F244" s="6" t="s">
        <v>619</v>
      </c>
      <c r="G244" s="52" t="s">
        <v>620</v>
      </c>
      <c r="H244" s="54" t="s">
        <v>621</v>
      </c>
    </row>
    <row r="245" spans="1:28">
      <c r="A245" s="5">
        <v>45533</v>
      </c>
      <c r="B245" s="4" t="s">
        <v>9</v>
      </c>
      <c r="C245" s="21">
        <v>39811</v>
      </c>
      <c r="D245" s="21">
        <f t="shared" si="12"/>
        <v>250</v>
      </c>
      <c r="E245" s="21">
        <f t="shared" si="11"/>
        <v>23886.6</v>
      </c>
      <c r="F245" s="6" t="s">
        <v>622</v>
      </c>
      <c r="G245" s="52" t="s">
        <v>617</v>
      </c>
      <c r="H245" s="54" t="s">
        <v>623</v>
      </c>
    </row>
    <row r="246" spans="1:28">
      <c r="A246" s="5">
        <v>45539</v>
      </c>
      <c r="B246" s="4" t="s">
        <v>9</v>
      </c>
      <c r="C246" s="21">
        <v>39811</v>
      </c>
      <c r="D246" s="21">
        <f t="shared" si="12"/>
        <v>250</v>
      </c>
      <c r="E246" s="21">
        <f t="shared" si="11"/>
        <v>23886.6</v>
      </c>
      <c r="F246" s="6" t="s">
        <v>624</v>
      </c>
      <c r="G246" s="52" t="s">
        <v>625</v>
      </c>
      <c r="H246" s="54" t="s">
        <v>626</v>
      </c>
    </row>
    <row r="247" spans="1:28" ht="29">
      <c r="A247" s="5">
        <v>45540</v>
      </c>
      <c r="B247" s="4" t="s">
        <v>9</v>
      </c>
      <c r="C247" s="21">
        <v>39811</v>
      </c>
      <c r="D247" s="21">
        <f t="shared" si="12"/>
        <v>250</v>
      </c>
      <c r="E247" s="21">
        <f t="shared" si="11"/>
        <v>23886.6</v>
      </c>
      <c r="F247" s="6" t="s">
        <v>627</v>
      </c>
      <c r="G247" s="52" t="s">
        <v>628</v>
      </c>
      <c r="H247" s="54" t="s">
        <v>629</v>
      </c>
    </row>
    <row r="248" spans="1:28">
      <c r="A248" s="5">
        <v>45540</v>
      </c>
      <c r="B248" s="4" t="s">
        <v>9</v>
      </c>
      <c r="C248" s="21">
        <v>39811</v>
      </c>
      <c r="D248" s="21">
        <f t="shared" si="12"/>
        <v>250</v>
      </c>
      <c r="E248" s="21">
        <f t="shared" si="11"/>
        <v>23886.6</v>
      </c>
      <c r="F248" s="6" t="s">
        <v>630</v>
      </c>
      <c r="G248" s="52" t="s">
        <v>631</v>
      </c>
      <c r="H248" s="54" t="s">
        <v>632</v>
      </c>
    </row>
    <row r="249" spans="1:28" ht="29">
      <c r="A249" s="5">
        <v>45543</v>
      </c>
      <c r="B249" s="4" t="s">
        <v>9</v>
      </c>
      <c r="C249" s="21">
        <v>39811</v>
      </c>
      <c r="D249" s="21">
        <f t="shared" si="12"/>
        <v>250</v>
      </c>
      <c r="E249" s="21">
        <f t="shared" si="11"/>
        <v>23886.6</v>
      </c>
      <c r="F249" s="6" t="s">
        <v>633</v>
      </c>
      <c r="G249" s="52" t="s">
        <v>631</v>
      </c>
      <c r="H249" s="54" t="s">
        <v>634</v>
      </c>
    </row>
    <row r="250" spans="1:28" ht="29">
      <c r="A250" s="5">
        <v>45552</v>
      </c>
      <c r="B250" s="4" t="s">
        <v>111</v>
      </c>
      <c r="C250" s="21">
        <v>80612</v>
      </c>
      <c r="D250" s="21">
        <f t="shared" si="12"/>
        <v>250</v>
      </c>
      <c r="E250" s="21">
        <f t="shared" si="11"/>
        <v>48367.199999999997</v>
      </c>
      <c r="F250" s="6" t="s">
        <v>635</v>
      </c>
      <c r="G250" s="52" t="s">
        <v>636</v>
      </c>
      <c r="H250" s="54" t="s">
        <v>637</v>
      </c>
    </row>
    <row r="251" spans="1:28" ht="29">
      <c r="A251" s="5">
        <v>45560</v>
      </c>
      <c r="B251" s="4" t="s">
        <v>9</v>
      </c>
      <c r="C251" s="21">
        <v>39811</v>
      </c>
      <c r="D251" s="21">
        <f t="shared" ref="D251:D264" si="13">$B$350</f>
        <v>250</v>
      </c>
      <c r="E251" s="21">
        <f t="shared" si="11"/>
        <v>23886.6</v>
      </c>
      <c r="F251" s="6" t="s">
        <v>638</v>
      </c>
      <c r="G251" s="52" t="s">
        <v>639</v>
      </c>
      <c r="H251" s="54" t="s">
        <v>640</v>
      </c>
    </row>
    <row r="252" spans="1:28" s="19" customFormat="1">
      <c r="A252" s="72">
        <v>45565</v>
      </c>
      <c r="B252" s="69" t="s">
        <v>641</v>
      </c>
      <c r="C252" s="70"/>
      <c r="D252" s="21">
        <f t="shared" si="13"/>
        <v>250</v>
      </c>
      <c r="E252" s="21">
        <f t="shared" si="11"/>
        <v>0</v>
      </c>
      <c r="F252" s="69" t="s">
        <v>642</v>
      </c>
      <c r="G252" s="59" t="s">
        <v>643</v>
      </c>
      <c r="H252" s="60" t="s">
        <v>644</v>
      </c>
      <c r="I252" s="59"/>
      <c r="J252" s="18"/>
      <c r="K252" s="18"/>
      <c r="L252" s="18"/>
      <c r="M252" s="18"/>
      <c r="N252" s="18"/>
      <c r="O252" s="18"/>
      <c r="P252" s="18"/>
      <c r="Q252" s="18"/>
      <c r="R252" s="18"/>
      <c r="S252" s="18"/>
      <c r="T252" s="18"/>
      <c r="U252" s="18"/>
      <c r="V252" s="18"/>
      <c r="W252" s="18"/>
      <c r="X252" s="18"/>
      <c r="Y252" s="18"/>
      <c r="Z252" s="18"/>
      <c r="AA252" s="18"/>
      <c r="AB252" s="18"/>
    </row>
    <row r="253" spans="1:28" s="19" customFormat="1">
      <c r="A253" s="11">
        <v>45565</v>
      </c>
      <c r="B253" s="12" t="s">
        <v>641</v>
      </c>
      <c r="C253" s="26"/>
      <c r="D253" s="21">
        <f t="shared" si="13"/>
        <v>250</v>
      </c>
      <c r="E253" s="21">
        <f t="shared" si="11"/>
        <v>0</v>
      </c>
      <c r="F253" s="12" t="s">
        <v>642</v>
      </c>
      <c r="G253" s="51"/>
      <c r="H253" s="60" t="s">
        <v>644</v>
      </c>
      <c r="I253" s="59"/>
      <c r="J253" s="18"/>
      <c r="K253" s="18"/>
      <c r="L253" s="18"/>
      <c r="M253" s="18"/>
      <c r="N253" s="18"/>
      <c r="O253" s="18"/>
      <c r="P253" s="18"/>
      <c r="Q253" s="18"/>
      <c r="R253" s="18"/>
      <c r="S253" s="18"/>
      <c r="T253" s="18"/>
      <c r="U253" s="18"/>
      <c r="V253" s="18"/>
      <c r="W253" s="18"/>
      <c r="X253" s="18"/>
      <c r="Y253" s="18"/>
      <c r="Z253" s="18"/>
      <c r="AA253" s="18"/>
      <c r="AB253" s="18"/>
    </row>
    <row r="254" spans="1:28" ht="29">
      <c r="A254" s="63">
        <v>45567</v>
      </c>
      <c r="B254" s="64" t="s">
        <v>9</v>
      </c>
      <c r="C254" s="46">
        <v>39811</v>
      </c>
      <c r="D254" s="21">
        <f t="shared" si="13"/>
        <v>250</v>
      </c>
      <c r="E254" s="21">
        <f t="shared" si="11"/>
        <v>23886.6</v>
      </c>
      <c r="F254" s="67" t="s">
        <v>645</v>
      </c>
      <c r="G254" s="68" t="s">
        <v>646</v>
      </c>
      <c r="H254" s="58" t="s">
        <v>647</v>
      </c>
    </row>
    <row r="255" spans="1:28" ht="29.5" thickBot="1">
      <c r="A255" s="5">
        <v>45579</v>
      </c>
      <c r="B255" s="4" t="s">
        <v>9</v>
      </c>
      <c r="C255" s="21">
        <v>39811</v>
      </c>
      <c r="D255" s="21">
        <f t="shared" si="13"/>
        <v>250</v>
      </c>
      <c r="E255" s="21">
        <f t="shared" si="11"/>
        <v>23886.6</v>
      </c>
      <c r="F255" s="6" t="s">
        <v>648</v>
      </c>
      <c r="G255" s="52" t="s">
        <v>649</v>
      </c>
      <c r="H255" s="54" t="s">
        <v>650</v>
      </c>
    </row>
    <row r="256" spans="1:28" s="19" customFormat="1" ht="29.5" thickBot="1">
      <c r="A256" s="11">
        <v>45579</v>
      </c>
      <c r="B256" s="12" t="s">
        <v>9</v>
      </c>
      <c r="C256" s="35">
        <v>39811</v>
      </c>
      <c r="D256" s="21">
        <f t="shared" si="13"/>
        <v>250</v>
      </c>
      <c r="E256" s="21">
        <f t="shared" si="11"/>
        <v>23886.6</v>
      </c>
      <c r="F256" s="12" t="s">
        <v>648</v>
      </c>
      <c r="G256" s="51"/>
      <c r="H256" s="60" t="s">
        <v>651</v>
      </c>
      <c r="I256" s="59"/>
      <c r="J256" s="18"/>
      <c r="K256" s="18"/>
      <c r="L256" s="18"/>
      <c r="M256" s="18"/>
      <c r="N256" s="18"/>
      <c r="O256" s="18"/>
      <c r="P256" s="18"/>
      <c r="Q256" s="18"/>
      <c r="R256" s="18"/>
      <c r="S256" s="18"/>
      <c r="T256" s="18"/>
      <c r="U256" s="18"/>
      <c r="V256" s="18"/>
      <c r="W256" s="18"/>
      <c r="X256" s="18"/>
      <c r="Y256" s="18"/>
      <c r="Z256" s="18"/>
      <c r="AA256" s="18"/>
      <c r="AB256" s="18"/>
    </row>
    <row r="257" spans="1:28" s="19" customFormat="1" ht="15" thickBot="1">
      <c r="A257" s="11">
        <v>45579</v>
      </c>
      <c r="B257" s="12" t="s">
        <v>652</v>
      </c>
      <c r="C257" s="35"/>
      <c r="D257" s="21">
        <f t="shared" si="13"/>
        <v>250</v>
      </c>
      <c r="E257" s="21">
        <f t="shared" si="11"/>
        <v>0</v>
      </c>
      <c r="F257" s="12" t="s">
        <v>653</v>
      </c>
      <c r="G257" s="51"/>
      <c r="H257" s="60" t="s">
        <v>654</v>
      </c>
      <c r="I257" s="59"/>
      <c r="J257" s="18"/>
      <c r="K257" s="18"/>
      <c r="L257" s="18"/>
      <c r="M257" s="18"/>
      <c r="N257" s="18"/>
      <c r="O257" s="18"/>
      <c r="P257" s="18"/>
      <c r="Q257" s="18"/>
      <c r="R257" s="18"/>
      <c r="S257" s="18"/>
      <c r="T257" s="18"/>
      <c r="U257" s="18"/>
      <c r="V257" s="18"/>
      <c r="W257" s="18"/>
      <c r="X257" s="18"/>
      <c r="Y257" s="18"/>
      <c r="Z257" s="18"/>
      <c r="AA257" s="18"/>
      <c r="AB257" s="18"/>
    </row>
    <row r="258" spans="1:28">
      <c r="A258" s="9">
        <v>45584</v>
      </c>
      <c r="B258" s="10" t="s">
        <v>655</v>
      </c>
      <c r="C258" s="25">
        <v>77681</v>
      </c>
      <c r="D258" s="21">
        <f t="shared" si="13"/>
        <v>250</v>
      </c>
      <c r="E258" s="21">
        <f t="shared" si="11"/>
        <v>46608.6</v>
      </c>
      <c r="F258" s="10" t="s">
        <v>656</v>
      </c>
      <c r="G258" s="52"/>
      <c r="H258" s="60" t="s">
        <v>657</v>
      </c>
    </row>
    <row r="259" spans="1:28" ht="29">
      <c r="A259" s="5">
        <v>45587</v>
      </c>
      <c r="B259" s="4" t="s">
        <v>9</v>
      </c>
      <c r="C259" s="21">
        <v>39811</v>
      </c>
      <c r="D259" s="21">
        <f t="shared" si="13"/>
        <v>250</v>
      </c>
      <c r="E259" s="21">
        <f t="shared" si="11"/>
        <v>23886.6</v>
      </c>
      <c r="F259" s="6" t="s">
        <v>658</v>
      </c>
      <c r="G259" s="52" t="s">
        <v>659</v>
      </c>
      <c r="H259" s="54" t="s">
        <v>660</v>
      </c>
    </row>
    <row r="260" spans="1:28" ht="101.5">
      <c r="A260" s="9">
        <v>45588</v>
      </c>
      <c r="B260" s="10" t="s">
        <v>661</v>
      </c>
      <c r="C260" s="25"/>
      <c r="D260" s="21">
        <f t="shared" si="13"/>
        <v>250</v>
      </c>
      <c r="E260" s="21">
        <f t="shared" si="11"/>
        <v>0</v>
      </c>
      <c r="F260" s="10" t="s">
        <v>662</v>
      </c>
      <c r="G260" s="52"/>
      <c r="H260" s="60" t="s">
        <v>663</v>
      </c>
    </row>
    <row r="261" spans="1:28" s="19" customFormat="1">
      <c r="A261" s="43">
        <v>45589</v>
      </c>
      <c r="B261" s="44" t="s">
        <v>9</v>
      </c>
      <c r="C261" s="45">
        <v>39811</v>
      </c>
      <c r="D261" s="21">
        <f t="shared" si="13"/>
        <v>250</v>
      </c>
      <c r="E261" s="21">
        <f t="shared" si="11"/>
        <v>23886.6</v>
      </c>
      <c r="F261" s="47" t="s">
        <v>664</v>
      </c>
      <c r="G261" s="57" t="s">
        <v>665</v>
      </c>
      <c r="H261" s="58" t="s">
        <v>666</v>
      </c>
      <c r="I261" s="59"/>
      <c r="J261" s="18"/>
      <c r="K261" s="18"/>
      <c r="L261" s="18"/>
      <c r="M261" s="18"/>
      <c r="N261" s="18"/>
      <c r="O261" s="18"/>
      <c r="P261" s="18"/>
      <c r="Q261" s="18"/>
      <c r="R261" s="18"/>
      <c r="S261" s="18"/>
      <c r="T261" s="18"/>
      <c r="U261" s="18"/>
      <c r="V261" s="18"/>
      <c r="W261" s="18"/>
      <c r="X261" s="18"/>
      <c r="Y261" s="18"/>
      <c r="Z261" s="18"/>
      <c r="AA261" s="18"/>
      <c r="AB261" s="18"/>
    </row>
    <row r="262" spans="1:28" s="19" customFormat="1" ht="29">
      <c r="A262" s="11">
        <v>45589</v>
      </c>
      <c r="B262" s="12" t="s">
        <v>9</v>
      </c>
      <c r="C262" s="26">
        <v>39811</v>
      </c>
      <c r="D262" s="21">
        <f t="shared" si="13"/>
        <v>250</v>
      </c>
      <c r="E262" s="21">
        <f t="shared" ref="E262:E327" si="14">(C262/1000)*D262*$C$349</f>
        <v>23886.6</v>
      </c>
      <c r="F262" s="12" t="s">
        <v>667</v>
      </c>
      <c r="G262" s="51"/>
      <c r="H262" s="60" t="s">
        <v>668</v>
      </c>
      <c r="I262" s="59"/>
      <c r="J262" s="18"/>
      <c r="K262" s="18"/>
      <c r="L262" s="18"/>
      <c r="M262" s="18"/>
      <c r="N262" s="18"/>
      <c r="O262" s="18"/>
      <c r="P262" s="18"/>
      <c r="Q262" s="18"/>
      <c r="R262" s="18"/>
      <c r="S262" s="18"/>
      <c r="T262" s="18"/>
      <c r="U262" s="18"/>
      <c r="V262" s="18"/>
      <c r="W262" s="18"/>
      <c r="X262" s="18"/>
      <c r="Y262" s="18"/>
      <c r="Z262" s="18"/>
      <c r="AA262" s="18"/>
      <c r="AB262" s="18"/>
    </row>
    <row r="263" spans="1:28" s="19" customFormat="1" ht="29">
      <c r="A263" s="11">
        <v>45589</v>
      </c>
      <c r="B263" s="12" t="s">
        <v>9</v>
      </c>
      <c r="C263" s="26">
        <v>39811</v>
      </c>
      <c r="D263" s="21">
        <f t="shared" si="13"/>
        <v>250</v>
      </c>
      <c r="E263" s="21">
        <f t="shared" si="14"/>
        <v>23886.6</v>
      </c>
      <c r="F263" s="12" t="s">
        <v>667</v>
      </c>
      <c r="G263" s="51"/>
      <c r="H263" s="60" t="s">
        <v>668</v>
      </c>
      <c r="I263" s="59"/>
      <c r="J263" s="18"/>
      <c r="K263" s="18"/>
      <c r="L263" s="18"/>
      <c r="M263" s="18"/>
      <c r="N263" s="18"/>
      <c r="O263" s="18"/>
      <c r="P263" s="18"/>
      <c r="Q263" s="18"/>
      <c r="R263" s="18"/>
      <c r="S263" s="18"/>
      <c r="T263" s="18"/>
      <c r="U263" s="18"/>
      <c r="V263" s="18"/>
      <c r="W263" s="18"/>
      <c r="X263" s="18"/>
      <c r="Y263" s="18"/>
      <c r="Z263" s="18"/>
      <c r="AA263" s="18"/>
      <c r="AB263" s="18"/>
    </row>
    <row r="264" spans="1:28" ht="29">
      <c r="A264" s="63">
        <v>45590</v>
      </c>
      <c r="B264" s="64" t="s">
        <v>9</v>
      </c>
      <c r="C264" s="46">
        <v>39811</v>
      </c>
      <c r="D264" s="21">
        <f t="shared" si="13"/>
        <v>250</v>
      </c>
      <c r="E264" s="21">
        <f t="shared" si="14"/>
        <v>23886.6</v>
      </c>
      <c r="F264" s="67" t="s">
        <v>669</v>
      </c>
      <c r="G264" s="68" t="s">
        <v>659</v>
      </c>
      <c r="H264" s="58" t="s">
        <v>670</v>
      </c>
    </row>
    <row r="265" spans="1:28">
      <c r="A265" s="9">
        <v>45594</v>
      </c>
      <c r="B265" s="10" t="s">
        <v>671</v>
      </c>
      <c r="C265" s="74">
        <v>460704</v>
      </c>
      <c r="D265" s="21">
        <f>$B$349</f>
        <v>350</v>
      </c>
      <c r="E265" s="21">
        <f t="shared" si="14"/>
        <v>386991.35999999999</v>
      </c>
      <c r="F265" s="10"/>
      <c r="G265" s="52"/>
      <c r="H265" s="60" t="s">
        <v>672</v>
      </c>
    </row>
    <row r="266" spans="1:28" s="19" customFormat="1">
      <c r="A266" s="11">
        <v>45594</v>
      </c>
      <c r="B266" s="12" t="s">
        <v>673</v>
      </c>
      <c r="C266" s="25">
        <v>35000</v>
      </c>
      <c r="D266" s="21">
        <f>$B$349</f>
        <v>350</v>
      </c>
      <c r="E266" s="21">
        <f t="shared" si="14"/>
        <v>29400</v>
      </c>
      <c r="F266" s="12"/>
      <c r="G266" s="51"/>
      <c r="H266" s="60" t="s">
        <v>672</v>
      </c>
      <c r="I266" s="59"/>
      <c r="J266" s="18"/>
      <c r="K266" s="18"/>
      <c r="L266" s="18"/>
      <c r="M266" s="18"/>
      <c r="N266" s="18"/>
      <c r="O266" s="18"/>
      <c r="P266" s="18"/>
      <c r="Q266" s="18"/>
      <c r="R266" s="18"/>
      <c r="S266" s="18"/>
      <c r="T266" s="18"/>
      <c r="U266" s="18"/>
      <c r="V266" s="18"/>
      <c r="W266" s="18"/>
      <c r="X266" s="18"/>
      <c r="Y266" s="18"/>
      <c r="Z266" s="18"/>
      <c r="AA266" s="18"/>
      <c r="AB266" s="18"/>
    </row>
    <row r="267" spans="1:28" s="19" customFormat="1" ht="43.5">
      <c r="A267" s="11">
        <v>45594</v>
      </c>
      <c r="B267" s="12" t="s">
        <v>674</v>
      </c>
      <c r="C267" s="25">
        <v>35000</v>
      </c>
      <c r="D267" s="21">
        <f>$B$349</f>
        <v>350</v>
      </c>
      <c r="E267" s="21">
        <f t="shared" si="14"/>
        <v>29400</v>
      </c>
      <c r="F267" s="12" t="s">
        <v>675</v>
      </c>
      <c r="G267" s="51"/>
      <c r="H267" s="60" t="s">
        <v>672</v>
      </c>
      <c r="I267" s="59"/>
      <c r="J267" s="18"/>
      <c r="K267" s="18"/>
      <c r="L267" s="18"/>
      <c r="M267" s="18"/>
      <c r="N267" s="18"/>
      <c r="O267" s="18"/>
      <c r="P267" s="18"/>
      <c r="Q267" s="18"/>
      <c r="R267" s="18"/>
      <c r="S267" s="18"/>
      <c r="T267" s="18"/>
      <c r="U267" s="18"/>
      <c r="V267" s="18"/>
      <c r="W267" s="18"/>
      <c r="X267" s="18"/>
      <c r="Y267" s="18"/>
      <c r="Z267" s="18"/>
      <c r="AA267" s="18"/>
      <c r="AB267" s="18"/>
    </row>
    <row r="268" spans="1:28" s="19" customFormat="1" ht="29">
      <c r="A268" s="14">
        <v>45597</v>
      </c>
      <c r="B268" s="15" t="s">
        <v>9</v>
      </c>
      <c r="C268" s="21">
        <v>39811</v>
      </c>
      <c r="D268" s="21">
        <f>$B$350</f>
        <v>250</v>
      </c>
      <c r="E268" s="21">
        <f t="shared" si="14"/>
        <v>23886.6</v>
      </c>
      <c r="F268" s="66" t="s">
        <v>676</v>
      </c>
      <c r="G268" s="51" t="s">
        <v>659</v>
      </c>
      <c r="H268" s="54" t="s">
        <v>677</v>
      </c>
      <c r="I268" s="59"/>
      <c r="J268" s="18"/>
      <c r="K268" s="18"/>
      <c r="L268" s="18"/>
      <c r="M268" s="18"/>
      <c r="N268" s="18"/>
      <c r="O268" s="18"/>
      <c r="P268" s="18"/>
      <c r="Q268" s="18"/>
      <c r="R268" s="18"/>
      <c r="S268" s="18"/>
      <c r="T268" s="18"/>
      <c r="U268" s="18"/>
      <c r="V268" s="18"/>
      <c r="W268" s="18"/>
      <c r="X268" s="18"/>
      <c r="Y268" s="18"/>
      <c r="Z268" s="18"/>
      <c r="AA268" s="18"/>
      <c r="AB268" s="18"/>
    </row>
    <row r="269" spans="1:28">
      <c r="A269" s="63">
        <v>45599</v>
      </c>
      <c r="B269" s="64" t="s">
        <v>473</v>
      </c>
      <c r="C269" s="46">
        <f>140000/4</f>
        <v>35000</v>
      </c>
      <c r="D269" s="21">
        <f>$B$349</f>
        <v>350</v>
      </c>
      <c r="E269" s="21">
        <f t="shared" si="14"/>
        <v>29400</v>
      </c>
      <c r="F269" s="67" t="s">
        <v>678</v>
      </c>
      <c r="G269" s="68" t="s">
        <v>659</v>
      </c>
      <c r="H269" s="58" t="s">
        <v>679</v>
      </c>
    </row>
    <row r="270" spans="1:28">
      <c r="A270" s="9">
        <v>45600</v>
      </c>
      <c r="B270" s="10" t="s">
        <v>680</v>
      </c>
      <c r="C270" s="71">
        <v>80612</v>
      </c>
      <c r="D270" s="21">
        <f t="shared" ref="D270:D293" si="15">$B$350</f>
        <v>250</v>
      </c>
      <c r="E270" s="21">
        <f t="shared" si="14"/>
        <v>48367.199999999997</v>
      </c>
      <c r="F270" s="10"/>
      <c r="G270" s="52"/>
      <c r="H270" s="60" t="s">
        <v>681</v>
      </c>
    </row>
    <row r="271" spans="1:28" ht="29">
      <c r="A271" s="9">
        <v>45601</v>
      </c>
      <c r="B271" s="10" t="s">
        <v>680</v>
      </c>
      <c r="C271" s="31">
        <v>80612</v>
      </c>
      <c r="D271" s="21">
        <f t="shared" si="15"/>
        <v>250</v>
      </c>
      <c r="E271" s="21">
        <f t="shared" si="14"/>
        <v>48367.199999999997</v>
      </c>
      <c r="F271" s="10" t="s">
        <v>682</v>
      </c>
      <c r="G271" s="52"/>
      <c r="H271" s="60" t="s">
        <v>683</v>
      </c>
    </row>
    <row r="272" spans="1:28" s="19" customFormat="1">
      <c r="A272" s="11">
        <v>45601</v>
      </c>
      <c r="B272" s="12" t="s">
        <v>680</v>
      </c>
      <c r="C272" s="31">
        <v>80612</v>
      </c>
      <c r="D272" s="21">
        <f t="shared" si="15"/>
        <v>250</v>
      </c>
      <c r="E272" s="21">
        <f t="shared" si="14"/>
        <v>48367.199999999997</v>
      </c>
      <c r="F272" s="12"/>
      <c r="G272" s="51"/>
      <c r="H272" s="60" t="s">
        <v>683</v>
      </c>
      <c r="I272" s="59"/>
      <c r="J272" s="18"/>
      <c r="K272" s="18"/>
      <c r="L272" s="18"/>
      <c r="M272" s="18"/>
      <c r="N272" s="18"/>
      <c r="O272" s="18"/>
      <c r="P272" s="18"/>
      <c r="Q272" s="18"/>
      <c r="R272" s="18"/>
      <c r="S272" s="18"/>
      <c r="T272" s="18"/>
      <c r="U272" s="18"/>
      <c r="V272" s="18"/>
      <c r="W272" s="18"/>
      <c r="X272" s="18"/>
      <c r="Y272" s="18"/>
      <c r="Z272" s="18"/>
      <c r="AA272" s="18"/>
      <c r="AB272" s="18"/>
    </row>
    <row r="273" spans="1:28" ht="29">
      <c r="A273" s="5">
        <v>45606</v>
      </c>
      <c r="B273" s="4" t="s">
        <v>9</v>
      </c>
      <c r="C273" s="21">
        <v>39811</v>
      </c>
      <c r="D273" s="21">
        <f t="shared" si="15"/>
        <v>250</v>
      </c>
      <c r="E273" s="21">
        <f t="shared" si="14"/>
        <v>23886.6</v>
      </c>
      <c r="F273" s="6" t="s">
        <v>684</v>
      </c>
      <c r="G273" s="52" t="s">
        <v>685</v>
      </c>
      <c r="H273" s="54" t="s">
        <v>686</v>
      </c>
    </row>
    <row r="274" spans="1:28" s="19" customFormat="1">
      <c r="A274" s="14">
        <v>45609</v>
      </c>
      <c r="B274" s="15" t="s">
        <v>35</v>
      </c>
      <c r="C274" s="33">
        <v>671</v>
      </c>
      <c r="D274" s="21">
        <f t="shared" si="15"/>
        <v>250</v>
      </c>
      <c r="E274" s="21">
        <f t="shared" si="14"/>
        <v>402.59999999999997</v>
      </c>
      <c r="F274" s="66" t="s">
        <v>687</v>
      </c>
      <c r="G274" s="51" t="s">
        <v>177</v>
      </c>
      <c r="H274" s="54" t="s">
        <v>688</v>
      </c>
      <c r="I274" s="59"/>
      <c r="J274" s="18"/>
      <c r="K274" s="18"/>
      <c r="L274" s="18"/>
      <c r="M274" s="18"/>
      <c r="N274" s="18"/>
      <c r="O274" s="18"/>
      <c r="P274" s="18"/>
      <c r="Q274" s="18"/>
      <c r="R274" s="18"/>
      <c r="S274" s="18"/>
      <c r="T274" s="18"/>
      <c r="U274" s="18"/>
      <c r="V274" s="18"/>
      <c r="W274" s="18"/>
      <c r="X274" s="18"/>
      <c r="Y274" s="18"/>
      <c r="Z274" s="18"/>
      <c r="AA274" s="18"/>
      <c r="AB274" s="18"/>
    </row>
    <row r="275" spans="1:28" s="19" customFormat="1" ht="29">
      <c r="A275" s="43">
        <v>45610</v>
      </c>
      <c r="B275" s="44" t="s">
        <v>9</v>
      </c>
      <c r="C275" s="46">
        <v>39811</v>
      </c>
      <c r="D275" s="21">
        <f t="shared" si="15"/>
        <v>250</v>
      </c>
      <c r="E275" s="21">
        <f t="shared" si="14"/>
        <v>23886.6</v>
      </c>
      <c r="F275" s="47" t="s">
        <v>689</v>
      </c>
      <c r="G275" s="57" t="s">
        <v>690</v>
      </c>
      <c r="H275" s="58" t="s">
        <v>691</v>
      </c>
      <c r="I275" s="59"/>
      <c r="J275" s="18"/>
      <c r="K275" s="18"/>
      <c r="L275" s="18"/>
      <c r="M275" s="18"/>
      <c r="N275" s="18"/>
      <c r="O275" s="18"/>
      <c r="P275" s="18"/>
      <c r="Q275" s="18"/>
      <c r="R275" s="18"/>
      <c r="S275" s="18"/>
      <c r="T275" s="18"/>
      <c r="U275" s="18"/>
      <c r="V275" s="18"/>
      <c r="W275" s="18"/>
      <c r="X275" s="18"/>
      <c r="Y275" s="18"/>
      <c r="Z275" s="18"/>
      <c r="AA275" s="18"/>
      <c r="AB275" s="18"/>
    </row>
    <row r="276" spans="1:28" s="19" customFormat="1" ht="29">
      <c r="A276" s="43">
        <v>45613</v>
      </c>
      <c r="B276" s="44" t="s">
        <v>111</v>
      </c>
      <c r="C276" s="46">
        <v>80612</v>
      </c>
      <c r="D276" s="21">
        <f t="shared" si="15"/>
        <v>250</v>
      </c>
      <c r="E276" s="21">
        <f t="shared" si="14"/>
        <v>48367.199999999997</v>
      </c>
      <c r="F276" s="47" t="s">
        <v>692</v>
      </c>
      <c r="G276" s="57" t="s">
        <v>690</v>
      </c>
      <c r="H276" s="58" t="s">
        <v>693</v>
      </c>
      <c r="I276" s="59"/>
      <c r="J276" s="18"/>
      <c r="K276" s="18"/>
      <c r="L276" s="18"/>
      <c r="M276" s="18"/>
      <c r="N276" s="18"/>
      <c r="O276" s="18"/>
      <c r="P276" s="18"/>
      <c r="Q276" s="18"/>
      <c r="R276" s="18"/>
      <c r="S276" s="18"/>
      <c r="T276" s="18"/>
      <c r="U276" s="18"/>
      <c r="V276" s="18"/>
      <c r="W276" s="18"/>
      <c r="X276" s="18"/>
      <c r="Y276" s="18"/>
      <c r="Z276" s="18"/>
      <c r="AA276" s="18"/>
      <c r="AB276" s="18"/>
    </row>
    <row r="277" spans="1:28">
      <c r="A277" s="9">
        <v>45613</v>
      </c>
      <c r="B277" s="10" t="s">
        <v>680</v>
      </c>
      <c r="C277" s="31">
        <v>80612</v>
      </c>
      <c r="D277" s="21">
        <f t="shared" si="15"/>
        <v>250</v>
      </c>
      <c r="E277" s="21">
        <f t="shared" si="14"/>
        <v>48367.199999999997</v>
      </c>
      <c r="F277" s="10"/>
      <c r="G277" s="52"/>
      <c r="H277" s="60" t="s">
        <v>693</v>
      </c>
    </row>
    <row r="278" spans="1:28">
      <c r="A278" s="63">
        <v>45614</v>
      </c>
      <c r="B278" s="64" t="s">
        <v>91</v>
      </c>
      <c r="C278" s="46">
        <v>60000</v>
      </c>
      <c r="D278" s="21">
        <f t="shared" si="15"/>
        <v>250</v>
      </c>
      <c r="E278" s="21">
        <f t="shared" si="14"/>
        <v>36000</v>
      </c>
      <c r="F278" s="67" t="s">
        <v>694</v>
      </c>
      <c r="G278" s="68" t="s">
        <v>690</v>
      </c>
      <c r="H278" s="58" t="s">
        <v>695</v>
      </c>
    </row>
    <row r="279" spans="1:28" ht="29">
      <c r="A279" s="9">
        <v>45614</v>
      </c>
      <c r="B279" s="10" t="s">
        <v>91</v>
      </c>
      <c r="C279" s="25">
        <v>60000</v>
      </c>
      <c r="D279" s="21">
        <f t="shared" si="15"/>
        <v>250</v>
      </c>
      <c r="E279" s="21">
        <f t="shared" si="14"/>
        <v>36000</v>
      </c>
      <c r="F279" s="10" t="s">
        <v>696</v>
      </c>
      <c r="G279" s="52"/>
      <c r="H279" s="60" t="s">
        <v>697</v>
      </c>
    </row>
    <row r="280" spans="1:28" ht="29">
      <c r="A280" s="9">
        <v>45614</v>
      </c>
      <c r="B280" s="10" t="s">
        <v>698</v>
      </c>
      <c r="C280" s="25">
        <v>260000</v>
      </c>
      <c r="D280" s="21">
        <f t="shared" si="15"/>
        <v>250</v>
      </c>
      <c r="E280" s="21">
        <f t="shared" si="14"/>
        <v>156000</v>
      </c>
      <c r="F280" s="10" t="s">
        <v>696</v>
      </c>
      <c r="G280" s="52"/>
      <c r="H280" s="60" t="s">
        <v>697</v>
      </c>
    </row>
    <row r="281" spans="1:28" ht="29">
      <c r="A281" s="9">
        <v>45614</v>
      </c>
      <c r="B281" s="10" t="s">
        <v>698</v>
      </c>
      <c r="C281" s="25">
        <v>260000</v>
      </c>
      <c r="D281" s="21">
        <f t="shared" si="15"/>
        <v>250</v>
      </c>
      <c r="E281" s="21">
        <f t="shared" si="14"/>
        <v>156000</v>
      </c>
      <c r="F281" s="10" t="s">
        <v>696</v>
      </c>
      <c r="G281" s="52"/>
      <c r="H281" s="60" t="s">
        <v>697</v>
      </c>
    </row>
    <row r="282" spans="1:28" ht="29">
      <c r="A282" s="5">
        <v>45616</v>
      </c>
      <c r="B282" s="4" t="s">
        <v>9</v>
      </c>
      <c r="C282" s="21">
        <v>39811</v>
      </c>
      <c r="D282" s="21">
        <f t="shared" si="15"/>
        <v>250</v>
      </c>
      <c r="E282" s="21">
        <f t="shared" si="14"/>
        <v>23886.6</v>
      </c>
      <c r="F282" s="6" t="s">
        <v>699</v>
      </c>
      <c r="G282" s="52" t="s">
        <v>690</v>
      </c>
      <c r="H282" s="54" t="s">
        <v>700</v>
      </c>
    </row>
    <row r="283" spans="1:28" ht="29">
      <c r="A283" s="5">
        <v>45617</v>
      </c>
      <c r="B283" s="4" t="s">
        <v>91</v>
      </c>
      <c r="C283" s="21">
        <v>60000</v>
      </c>
      <c r="D283" s="21">
        <f t="shared" si="15"/>
        <v>250</v>
      </c>
      <c r="E283" s="21">
        <f t="shared" si="14"/>
        <v>36000</v>
      </c>
      <c r="F283" s="6" t="s">
        <v>701</v>
      </c>
      <c r="G283" s="52" t="s">
        <v>690</v>
      </c>
      <c r="H283" s="54" t="s">
        <v>702</v>
      </c>
    </row>
    <row r="284" spans="1:28">
      <c r="A284" s="63">
        <v>45618</v>
      </c>
      <c r="B284" s="64" t="s">
        <v>91</v>
      </c>
      <c r="C284" s="46">
        <v>60000</v>
      </c>
      <c r="D284" s="21">
        <f t="shared" si="15"/>
        <v>250</v>
      </c>
      <c r="E284" s="21">
        <f t="shared" si="14"/>
        <v>36000</v>
      </c>
      <c r="F284" s="67" t="s">
        <v>703</v>
      </c>
      <c r="G284" s="68" t="s">
        <v>690</v>
      </c>
      <c r="H284" s="58" t="s">
        <v>704</v>
      </c>
    </row>
    <row r="285" spans="1:28" ht="29">
      <c r="A285" s="63">
        <v>45619</v>
      </c>
      <c r="B285" s="64" t="s">
        <v>9</v>
      </c>
      <c r="C285" s="46">
        <v>39811</v>
      </c>
      <c r="D285" s="21">
        <f t="shared" si="15"/>
        <v>250</v>
      </c>
      <c r="E285" s="21">
        <f t="shared" si="14"/>
        <v>23886.6</v>
      </c>
      <c r="F285" s="67" t="s">
        <v>705</v>
      </c>
      <c r="G285" s="68" t="s">
        <v>690</v>
      </c>
      <c r="H285" s="58" t="s">
        <v>706</v>
      </c>
    </row>
    <row r="286" spans="1:28">
      <c r="A286" s="63">
        <v>45620</v>
      </c>
      <c r="B286" s="64" t="s">
        <v>91</v>
      </c>
      <c r="C286" s="46">
        <v>60000</v>
      </c>
      <c r="D286" s="21">
        <f t="shared" si="15"/>
        <v>250</v>
      </c>
      <c r="E286" s="21">
        <f t="shared" si="14"/>
        <v>36000</v>
      </c>
      <c r="F286" s="67" t="s">
        <v>707</v>
      </c>
      <c r="G286" s="68"/>
      <c r="H286" s="58" t="s">
        <v>708</v>
      </c>
    </row>
    <row r="287" spans="1:28">
      <c r="A287" s="5">
        <v>45621</v>
      </c>
      <c r="B287" s="4" t="s">
        <v>9</v>
      </c>
      <c r="C287" s="21">
        <v>39811</v>
      </c>
      <c r="D287" s="21">
        <f t="shared" si="15"/>
        <v>250</v>
      </c>
      <c r="E287" s="21">
        <f t="shared" si="14"/>
        <v>23886.6</v>
      </c>
      <c r="F287" s="6" t="s">
        <v>709</v>
      </c>
      <c r="G287" s="52" t="s">
        <v>690</v>
      </c>
      <c r="H287" s="54" t="s">
        <v>710</v>
      </c>
    </row>
    <row r="288" spans="1:28" s="1" customFormat="1" ht="64.5" customHeight="1">
      <c r="A288" s="5">
        <v>45624</v>
      </c>
      <c r="B288" s="4" t="s">
        <v>9</v>
      </c>
      <c r="C288" s="21">
        <v>39811</v>
      </c>
      <c r="D288" s="21">
        <f t="shared" si="15"/>
        <v>250</v>
      </c>
      <c r="E288" s="21">
        <f t="shared" si="14"/>
        <v>23886.6</v>
      </c>
      <c r="F288" s="6" t="s">
        <v>711</v>
      </c>
      <c r="G288" s="52" t="s">
        <v>712</v>
      </c>
      <c r="H288" s="54" t="s">
        <v>713</v>
      </c>
      <c r="I288" s="51"/>
      <c r="J288"/>
      <c r="K288"/>
      <c r="L288"/>
      <c r="M288"/>
    </row>
    <row r="289" spans="1:28" s="19" customFormat="1" ht="29">
      <c r="A289" s="14">
        <v>45625</v>
      </c>
      <c r="B289" s="15" t="s">
        <v>714</v>
      </c>
      <c r="C289" s="27">
        <v>60000</v>
      </c>
      <c r="D289" s="21">
        <f t="shared" si="15"/>
        <v>250</v>
      </c>
      <c r="E289" s="21">
        <f t="shared" si="14"/>
        <v>36000</v>
      </c>
      <c r="F289" s="66" t="s">
        <v>715</v>
      </c>
      <c r="G289" s="51" t="s">
        <v>690</v>
      </c>
      <c r="H289" s="54" t="s">
        <v>716</v>
      </c>
      <c r="I289" s="59"/>
      <c r="J289" s="18"/>
      <c r="K289" s="18"/>
      <c r="L289" s="18"/>
      <c r="M289" s="18"/>
      <c r="N289" s="18"/>
      <c r="O289" s="18"/>
      <c r="P289" s="18"/>
      <c r="Q289" s="18"/>
      <c r="R289" s="18"/>
      <c r="S289" s="18"/>
      <c r="T289" s="18"/>
      <c r="U289" s="18"/>
      <c r="V289" s="18"/>
      <c r="W289" s="18"/>
      <c r="X289" s="18"/>
      <c r="Y289" s="18"/>
      <c r="Z289" s="18"/>
      <c r="AA289" s="18"/>
      <c r="AB289" s="18"/>
    </row>
    <row r="290" spans="1:28" ht="29">
      <c r="A290" s="63">
        <v>45627</v>
      </c>
      <c r="B290" s="64" t="s">
        <v>717</v>
      </c>
      <c r="C290" s="46">
        <v>60000</v>
      </c>
      <c r="D290" s="21">
        <f t="shared" si="15"/>
        <v>250</v>
      </c>
      <c r="E290" s="21">
        <f t="shared" si="14"/>
        <v>36000</v>
      </c>
      <c r="F290" s="67" t="s">
        <v>718</v>
      </c>
      <c r="G290" s="68" t="s">
        <v>690</v>
      </c>
      <c r="H290" s="58" t="s">
        <v>719</v>
      </c>
    </row>
    <row r="291" spans="1:28" s="19" customFormat="1" ht="29.5" thickBot="1">
      <c r="A291" s="14">
        <v>45629</v>
      </c>
      <c r="B291" s="15" t="s">
        <v>9</v>
      </c>
      <c r="C291" s="27">
        <v>39811</v>
      </c>
      <c r="D291" s="21">
        <f t="shared" si="15"/>
        <v>250</v>
      </c>
      <c r="E291" s="21">
        <f t="shared" si="14"/>
        <v>23886.6</v>
      </c>
      <c r="F291" s="66" t="s">
        <v>720</v>
      </c>
      <c r="G291" s="51" t="s">
        <v>690</v>
      </c>
      <c r="H291" s="54" t="s">
        <v>721</v>
      </c>
      <c r="I291" s="59"/>
      <c r="J291" s="18"/>
      <c r="K291" s="18"/>
      <c r="L291" s="18"/>
      <c r="M291" s="18"/>
      <c r="N291" s="18"/>
      <c r="O291" s="18"/>
      <c r="P291" s="18"/>
      <c r="Q291" s="18"/>
      <c r="R291" s="18"/>
      <c r="S291" s="18"/>
      <c r="T291" s="18"/>
      <c r="U291" s="18"/>
      <c r="V291" s="18"/>
      <c r="W291" s="18"/>
      <c r="X291" s="18"/>
      <c r="Y291" s="18"/>
      <c r="Z291" s="18"/>
      <c r="AA291" s="18"/>
      <c r="AB291" s="18"/>
    </row>
    <row r="292" spans="1:28" s="19" customFormat="1" ht="15" thickBot="1">
      <c r="A292" s="43">
        <v>45629</v>
      </c>
      <c r="B292" s="44" t="s">
        <v>9</v>
      </c>
      <c r="C292" s="48">
        <v>39811</v>
      </c>
      <c r="D292" s="21">
        <f t="shared" si="15"/>
        <v>250</v>
      </c>
      <c r="E292" s="21">
        <f t="shared" si="14"/>
        <v>23886.6</v>
      </c>
      <c r="F292" s="47" t="s">
        <v>722</v>
      </c>
      <c r="G292" s="57" t="s">
        <v>206</v>
      </c>
      <c r="H292" s="58" t="s">
        <v>723</v>
      </c>
      <c r="I292" s="59"/>
      <c r="J292" s="18"/>
      <c r="K292" s="18"/>
      <c r="L292" s="18"/>
      <c r="M292" s="18"/>
      <c r="N292" s="18"/>
      <c r="O292" s="18"/>
      <c r="P292" s="18"/>
      <c r="Q292" s="18"/>
      <c r="R292" s="18"/>
      <c r="S292" s="18"/>
      <c r="T292" s="18"/>
      <c r="U292" s="18"/>
      <c r="V292" s="18"/>
      <c r="W292" s="18"/>
      <c r="X292" s="18"/>
      <c r="Y292" s="18"/>
      <c r="Z292" s="18"/>
      <c r="AA292" s="18"/>
      <c r="AB292" s="18"/>
    </row>
    <row r="293" spans="1:28" ht="15" thickBot="1">
      <c r="A293" s="63">
        <v>45631</v>
      </c>
      <c r="B293" s="64" t="s">
        <v>9</v>
      </c>
      <c r="C293" s="48">
        <v>39811</v>
      </c>
      <c r="D293" s="21">
        <f t="shared" si="15"/>
        <v>250</v>
      </c>
      <c r="E293" s="21">
        <f t="shared" si="14"/>
        <v>23886.6</v>
      </c>
      <c r="F293" s="67" t="s">
        <v>724</v>
      </c>
      <c r="G293" s="68" t="s">
        <v>725</v>
      </c>
      <c r="H293" s="58" t="s">
        <v>726</v>
      </c>
    </row>
    <row r="294" spans="1:28">
      <c r="A294" s="9">
        <v>45631</v>
      </c>
      <c r="B294" s="10" t="s">
        <v>673</v>
      </c>
      <c r="C294" s="25">
        <v>35000</v>
      </c>
      <c r="D294" s="21">
        <f>$B$349</f>
        <v>350</v>
      </c>
      <c r="E294" s="21">
        <f t="shared" si="14"/>
        <v>29400</v>
      </c>
      <c r="F294" s="10"/>
      <c r="G294" s="52"/>
      <c r="H294" s="60" t="s">
        <v>727</v>
      </c>
    </row>
    <row r="295" spans="1:28" s="19" customFormat="1">
      <c r="A295" s="11">
        <v>45631</v>
      </c>
      <c r="B295" s="12" t="s">
        <v>671</v>
      </c>
      <c r="C295" s="74">
        <v>460704</v>
      </c>
      <c r="D295" s="21">
        <f>$B$349</f>
        <v>350</v>
      </c>
      <c r="E295" s="21">
        <f t="shared" si="14"/>
        <v>386991.35999999999</v>
      </c>
      <c r="F295" s="12"/>
      <c r="G295" s="51"/>
      <c r="H295" s="60" t="s">
        <v>727</v>
      </c>
      <c r="I295" s="59"/>
      <c r="J295" s="18"/>
      <c r="K295" s="18"/>
      <c r="L295" s="18"/>
      <c r="M295" s="18"/>
      <c r="N295" s="18"/>
      <c r="O295" s="18"/>
      <c r="P295" s="18"/>
      <c r="Q295" s="18"/>
      <c r="R295" s="18"/>
      <c r="S295" s="18"/>
      <c r="T295" s="18"/>
      <c r="U295" s="18"/>
      <c r="V295" s="18"/>
      <c r="W295" s="18"/>
      <c r="X295" s="18"/>
      <c r="Y295" s="18"/>
      <c r="Z295" s="18"/>
      <c r="AA295" s="18"/>
      <c r="AB295" s="18"/>
    </row>
    <row r="296" spans="1:28" s="19" customFormat="1" ht="43.5">
      <c r="A296" s="11">
        <v>45631</v>
      </c>
      <c r="B296" s="12" t="s">
        <v>674</v>
      </c>
      <c r="C296" s="26">
        <v>35000</v>
      </c>
      <c r="D296" s="21">
        <f>$B$349</f>
        <v>350</v>
      </c>
      <c r="E296" s="21">
        <f t="shared" si="14"/>
        <v>29400</v>
      </c>
      <c r="F296" s="12" t="s">
        <v>728</v>
      </c>
      <c r="G296" s="51"/>
      <c r="H296" s="60" t="s">
        <v>727</v>
      </c>
      <c r="I296" s="59"/>
      <c r="J296" s="18"/>
      <c r="K296" s="18"/>
      <c r="L296" s="18"/>
      <c r="M296" s="18"/>
      <c r="N296" s="18"/>
      <c r="O296" s="18"/>
      <c r="P296" s="18"/>
      <c r="Q296" s="18"/>
      <c r="R296" s="18"/>
      <c r="S296" s="18"/>
      <c r="T296" s="18"/>
      <c r="U296" s="18"/>
      <c r="V296" s="18"/>
      <c r="W296" s="18"/>
      <c r="X296" s="18"/>
      <c r="Y296" s="18"/>
      <c r="Z296" s="18"/>
      <c r="AA296" s="18"/>
      <c r="AB296" s="18"/>
    </row>
    <row r="297" spans="1:28" ht="29">
      <c r="A297" s="63">
        <v>45633</v>
      </c>
      <c r="B297" s="64" t="s">
        <v>729</v>
      </c>
      <c r="C297" s="49">
        <v>8651</v>
      </c>
      <c r="D297" s="21">
        <f t="shared" ref="D297:D307" si="16">$B$350</f>
        <v>250</v>
      </c>
      <c r="E297" s="21">
        <f t="shared" si="14"/>
        <v>5190.5999999999995</v>
      </c>
      <c r="F297" s="67" t="s">
        <v>730</v>
      </c>
      <c r="G297" s="68" t="s">
        <v>690</v>
      </c>
      <c r="H297" s="58" t="s">
        <v>731</v>
      </c>
    </row>
    <row r="298" spans="1:28" ht="29">
      <c r="A298" s="9">
        <v>45633</v>
      </c>
      <c r="B298" s="10" t="s">
        <v>187</v>
      </c>
      <c r="C298" s="71">
        <v>8651</v>
      </c>
      <c r="D298" s="21">
        <f t="shared" si="16"/>
        <v>250</v>
      </c>
      <c r="E298" s="21">
        <f t="shared" si="14"/>
        <v>5190.5999999999995</v>
      </c>
      <c r="F298" s="10" t="s">
        <v>730</v>
      </c>
      <c r="G298" s="52"/>
      <c r="H298" s="60" t="s">
        <v>731</v>
      </c>
    </row>
    <row r="299" spans="1:28" ht="29">
      <c r="A299" s="9">
        <v>45633</v>
      </c>
      <c r="B299" s="10" t="s">
        <v>187</v>
      </c>
      <c r="C299" s="31">
        <v>8651</v>
      </c>
      <c r="D299" s="21">
        <f t="shared" si="16"/>
        <v>250</v>
      </c>
      <c r="E299" s="21">
        <f t="shared" si="14"/>
        <v>5190.5999999999995</v>
      </c>
      <c r="F299" s="10" t="s">
        <v>730</v>
      </c>
      <c r="G299" s="52"/>
      <c r="H299" s="60" t="s">
        <v>731</v>
      </c>
    </row>
    <row r="300" spans="1:28" s="19" customFormat="1">
      <c r="A300" s="14">
        <v>45635</v>
      </c>
      <c r="B300" s="15" t="s">
        <v>732</v>
      </c>
      <c r="C300" s="27">
        <v>16005</v>
      </c>
      <c r="D300" s="21">
        <f t="shared" si="16"/>
        <v>250</v>
      </c>
      <c r="E300" s="21">
        <f t="shared" si="14"/>
        <v>9602.9999999999982</v>
      </c>
      <c r="F300" s="66" t="s">
        <v>733</v>
      </c>
      <c r="G300" s="51" t="s">
        <v>690</v>
      </c>
      <c r="H300" s="54" t="s">
        <v>734</v>
      </c>
      <c r="I300" s="59"/>
      <c r="J300" s="18"/>
      <c r="K300" s="18"/>
      <c r="L300" s="18"/>
      <c r="M300" s="18"/>
      <c r="N300" s="18"/>
      <c r="O300" s="18"/>
      <c r="P300" s="18"/>
      <c r="Q300" s="18"/>
      <c r="R300" s="18"/>
      <c r="S300" s="18"/>
      <c r="T300" s="18"/>
      <c r="U300" s="18"/>
      <c r="V300" s="18"/>
      <c r="W300" s="18"/>
      <c r="X300" s="18"/>
      <c r="Y300" s="18"/>
      <c r="Z300" s="18"/>
      <c r="AA300" s="18"/>
      <c r="AB300" s="18"/>
    </row>
    <row r="301" spans="1:28">
      <c r="A301" s="5">
        <v>45636</v>
      </c>
      <c r="B301" s="4" t="s">
        <v>735</v>
      </c>
      <c r="C301" s="21">
        <v>96284</v>
      </c>
      <c r="D301" s="21">
        <f t="shared" si="16"/>
        <v>250</v>
      </c>
      <c r="E301" s="21">
        <f t="shared" si="14"/>
        <v>57770.400000000001</v>
      </c>
      <c r="F301" s="6" t="s">
        <v>736</v>
      </c>
      <c r="G301" s="52" t="s">
        <v>690</v>
      </c>
      <c r="H301" s="54" t="s">
        <v>737</v>
      </c>
    </row>
    <row r="302" spans="1:28">
      <c r="A302" s="5">
        <v>45636</v>
      </c>
      <c r="B302" s="4" t="s">
        <v>738</v>
      </c>
      <c r="C302" s="36">
        <f>3400000/30</f>
        <v>113333.33333333333</v>
      </c>
      <c r="D302" s="21">
        <f t="shared" si="16"/>
        <v>250</v>
      </c>
      <c r="E302" s="21">
        <f t="shared" si="14"/>
        <v>68000</v>
      </c>
      <c r="F302" s="6" t="s">
        <v>739</v>
      </c>
      <c r="G302" s="52" t="s">
        <v>690</v>
      </c>
      <c r="H302" s="54" t="s">
        <v>740</v>
      </c>
    </row>
    <row r="303" spans="1:28" ht="29">
      <c r="A303" s="5">
        <v>45636</v>
      </c>
      <c r="B303" s="4" t="s">
        <v>741</v>
      </c>
      <c r="C303" s="21">
        <v>31584</v>
      </c>
      <c r="D303" s="21">
        <f t="shared" si="16"/>
        <v>250</v>
      </c>
      <c r="E303" s="21">
        <f t="shared" si="14"/>
        <v>18950.399999999998</v>
      </c>
      <c r="F303" s="6" t="s">
        <v>742</v>
      </c>
      <c r="G303" s="52" t="s">
        <v>690</v>
      </c>
      <c r="H303" s="54" t="s">
        <v>743</v>
      </c>
    </row>
    <row r="304" spans="1:28" ht="29">
      <c r="A304" s="9">
        <v>45636</v>
      </c>
      <c r="B304" s="10" t="s">
        <v>744</v>
      </c>
      <c r="C304" s="26">
        <f>3400000/30</f>
        <v>113333.33333333333</v>
      </c>
      <c r="D304" s="21">
        <f t="shared" si="16"/>
        <v>250</v>
      </c>
      <c r="E304" s="21">
        <f t="shared" si="14"/>
        <v>68000</v>
      </c>
      <c r="F304" s="10" t="s">
        <v>745</v>
      </c>
      <c r="G304" s="52"/>
      <c r="H304" s="60" t="s">
        <v>740</v>
      </c>
    </row>
    <row r="305" spans="1:13" ht="29">
      <c r="A305" s="9">
        <v>45636</v>
      </c>
      <c r="B305" s="10" t="s">
        <v>738</v>
      </c>
      <c r="C305" s="26">
        <f>3400000/30</f>
        <v>113333.33333333333</v>
      </c>
      <c r="D305" s="21">
        <f t="shared" si="16"/>
        <v>250</v>
      </c>
      <c r="E305" s="21">
        <f t="shared" si="14"/>
        <v>68000</v>
      </c>
      <c r="F305" s="10" t="s">
        <v>745</v>
      </c>
      <c r="G305" s="52"/>
      <c r="H305" s="60" t="s">
        <v>740</v>
      </c>
      <c r="J305" s="1"/>
      <c r="K305" s="1"/>
      <c r="L305" s="1"/>
      <c r="M305" s="1"/>
    </row>
    <row r="306" spans="1:13">
      <c r="A306" s="5">
        <v>45638</v>
      </c>
      <c r="B306" s="4" t="s">
        <v>531</v>
      </c>
      <c r="C306" s="21">
        <f>1325000/30</f>
        <v>44166.666666666664</v>
      </c>
      <c r="D306" s="21">
        <f t="shared" si="16"/>
        <v>250</v>
      </c>
      <c r="E306" s="21">
        <f t="shared" si="14"/>
        <v>26499.999999999996</v>
      </c>
      <c r="F306" s="6" t="s">
        <v>746</v>
      </c>
      <c r="G306" s="52" t="s">
        <v>690</v>
      </c>
      <c r="H306" s="54" t="s">
        <v>747</v>
      </c>
    </row>
    <row r="307" spans="1:13" ht="29">
      <c r="A307" s="9">
        <v>45638</v>
      </c>
      <c r="B307" s="10" t="s">
        <v>748</v>
      </c>
      <c r="C307" s="25">
        <v>209251</v>
      </c>
      <c r="D307" s="21">
        <f t="shared" si="16"/>
        <v>250</v>
      </c>
      <c r="E307" s="21">
        <f t="shared" si="14"/>
        <v>125550.59999999999</v>
      </c>
      <c r="F307" s="10" t="s">
        <v>749</v>
      </c>
      <c r="G307" s="52"/>
      <c r="H307" s="60" t="s">
        <v>750</v>
      </c>
    </row>
    <row r="308" spans="1:13" ht="29">
      <c r="A308" s="5">
        <v>45639</v>
      </c>
      <c r="B308" s="4" t="s">
        <v>345</v>
      </c>
      <c r="C308" s="21">
        <v>35000</v>
      </c>
      <c r="D308" s="21">
        <f>$B$349</f>
        <v>350</v>
      </c>
      <c r="E308" s="21">
        <f t="shared" si="14"/>
        <v>29400</v>
      </c>
      <c r="F308" s="6" t="s">
        <v>751</v>
      </c>
      <c r="G308" s="52" t="s">
        <v>690</v>
      </c>
      <c r="H308" s="54" t="s">
        <v>752</v>
      </c>
    </row>
    <row r="309" spans="1:13" ht="29">
      <c r="A309" s="5">
        <v>45639</v>
      </c>
      <c r="B309" s="4" t="s">
        <v>9</v>
      </c>
      <c r="C309" s="21">
        <v>39811</v>
      </c>
      <c r="D309" s="21">
        <f>$B$350</f>
        <v>250</v>
      </c>
      <c r="E309" s="21">
        <f t="shared" si="14"/>
        <v>23886.6</v>
      </c>
      <c r="F309" s="6" t="s">
        <v>753</v>
      </c>
      <c r="G309" s="52" t="s">
        <v>690</v>
      </c>
      <c r="H309" s="54" t="s">
        <v>754</v>
      </c>
    </row>
    <row r="310" spans="1:13" ht="29">
      <c r="A310" s="5">
        <v>45639</v>
      </c>
      <c r="B310" s="4" t="s">
        <v>500</v>
      </c>
      <c r="C310" s="33">
        <f>15460000/30</f>
        <v>515333.33333333331</v>
      </c>
      <c r="D310" s="21">
        <f>$B$350</f>
        <v>250</v>
      </c>
      <c r="E310" s="21">
        <f t="shared" si="14"/>
        <v>309199.99999999994</v>
      </c>
      <c r="F310" s="6" t="s">
        <v>755</v>
      </c>
      <c r="G310" s="52" t="s">
        <v>690</v>
      </c>
      <c r="H310" s="54" t="s">
        <v>756</v>
      </c>
    </row>
    <row r="311" spans="1:13">
      <c r="A311" s="5">
        <v>45639</v>
      </c>
      <c r="B311" s="4" t="s">
        <v>757</v>
      </c>
      <c r="C311" s="21">
        <v>520000</v>
      </c>
      <c r="D311" s="21">
        <f>$B$349</f>
        <v>350</v>
      </c>
      <c r="E311" s="21">
        <f t="shared" si="14"/>
        <v>436800</v>
      </c>
      <c r="F311" s="6" t="s">
        <v>733</v>
      </c>
      <c r="G311" s="52" t="s">
        <v>758</v>
      </c>
      <c r="H311" s="54" t="s">
        <v>759</v>
      </c>
    </row>
    <row r="312" spans="1:13">
      <c r="A312" s="5">
        <v>45639</v>
      </c>
      <c r="B312" s="4" t="s">
        <v>757</v>
      </c>
      <c r="C312" s="21">
        <v>520000</v>
      </c>
      <c r="D312" s="21">
        <f>$B$349</f>
        <v>350</v>
      </c>
      <c r="E312" s="21">
        <f t="shared" ref="E312" si="17">(C312/1000)*D312*$C$349</f>
        <v>436800</v>
      </c>
      <c r="F312" s="6" t="s">
        <v>733</v>
      </c>
      <c r="G312" s="52" t="s">
        <v>758</v>
      </c>
      <c r="H312" s="54" t="s">
        <v>759</v>
      </c>
    </row>
    <row r="313" spans="1:13">
      <c r="A313" s="5">
        <v>45639</v>
      </c>
      <c r="B313" s="4" t="s">
        <v>757</v>
      </c>
      <c r="C313" s="21">
        <v>520000</v>
      </c>
      <c r="D313" s="21">
        <f>$B$349</f>
        <v>350</v>
      </c>
      <c r="E313" s="21">
        <f t="shared" ref="E313" si="18">(C313/1000)*D313*$C$349</f>
        <v>436800</v>
      </c>
      <c r="F313" s="6" t="s">
        <v>733</v>
      </c>
      <c r="G313" s="52" t="s">
        <v>758</v>
      </c>
      <c r="H313" s="54" t="s">
        <v>759</v>
      </c>
    </row>
    <row r="314" spans="1:13" ht="29">
      <c r="A314" s="5">
        <v>45639</v>
      </c>
      <c r="B314" s="4" t="s">
        <v>760</v>
      </c>
      <c r="C314" s="27">
        <v>230800</v>
      </c>
      <c r="D314" s="21">
        <f>$B$350</f>
        <v>250</v>
      </c>
      <c r="E314" s="21">
        <f t="shared" si="14"/>
        <v>138480</v>
      </c>
      <c r="F314" s="6" t="s">
        <v>761</v>
      </c>
      <c r="G314" s="52" t="s">
        <v>690</v>
      </c>
      <c r="H314" s="54" t="s">
        <v>762</v>
      </c>
    </row>
    <row r="315" spans="1:13" ht="29">
      <c r="A315" s="5">
        <v>45639</v>
      </c>
      <c r="B315" s="4" t="s">
        <v>763</v>
      </c>
      <c r="C315" s="21">
        <v>355165</v>
      </c>
      <c r="D315" s="21">
        <f>$B$350</f>
        <v>250</v>
      </c>
      <c r="E315" s="21">
        <f t="shared" si="14"/>
        <v>213099</v>
      </c>
      <c r="F315" s="6" t="s">
        <v>764</v>
      </c>
      <c r="G315" s="52" t="s">
        <v>690</v>
      </c>
      <c r="H315" s="54" t="s">
        <v>765</v>
      </c>
    </row>
    <row r="316" spans="1:13">
      <c r="A316" s="5">
        <v>45639</v>
      </c>
      <c r="B316" s="4" t="s">
        <v>766</v>
      </c>
      <c r="C316" s="21">
        <v>9347</v>
      </c>
      <c r="D316" s="21">
        <f>$B$350</f>
        <v>250</v>
      </c>
      <c r="E316" s="21">
        <f t="shared" si="14"/>
        <v>5608.2</v>
      </c>
      <c r="F316" s="6" t="s">
        <v>739</v>
      </c>
      <c r="G316" s="52" t="s">
        <v>690</v>
      </c>
      <c r="H316" s="54" t="s">
        <v>767</v>
      </c>
    </row>
    <row r="317" spans="1:13" ht="29">
      <c r="A317" s="63">
        <v>45639</v>
      </c>
      <c r="B317" s="64" t="s">
        <v>345</v>
      </c>
      <c r="C317" s="74">
        <v>35000</v>
      </c>
      <c r="D317" s="21">
        <f>$B$349</f>
        <v>350</v>
      </c>
      <c r="E317" s="21">
        <f t="shared" si="14"/>
        <v>29400</v>
      </c>
      <c r="F317" s="67" t="s">
        <v>768</v>
      </c>
      <c r="G317" s="68" t="s">
        <v>690</v>
      </c>
      <c r="H317" s="58" t="s">
        <v>769</v>
      </c>
    </row>
    <row r="318" spans="1:13" ht="29">
      <c r="A318" s="5">
        <v>45639</v>
      </c>
      <c r="B318" s="4" t="s">
        <v>741</v>
      </c>
      <c r="C318" s="34">
        <v>31584</v>
      </c>
      <c r="D318" s="21">
        <f t="shared" ref="D318:D338" si="19">$B$350</f>
        <v>250</v>
      </c>
      <c r="E318" s="21">
        <f t="shared" si="14"/>
        <v>18950.399999999998</v>
      </c>
      <c r="F318" s="6" t="s">
        <v>770</v>
      </c>
      <c r="G318" s="52" t="s">
        <v>690</v>
      </c>
      <c r="H318" s="54" t="s">
        <v>771</v>
      </c>
    </row>
    <row r="319" spans="1:13" ht="29">
      <c r="A319" s="63">
        <v>45640</v>
      </c>
      <c r="B319" s="64" t="s">
        <v>9</v>
      </c>
      <c r="C319" s="46">
        <v>39811</v>
      </c>
      <c r="D319" s="21">
        <f t="shared" si="19"/>
        <v>250</v>
      </c>
      <c r="E319" s="21">
        <f t="shared" si="14"/>
        <v>23886.6</v>
      </c>
      <c r="F319" s="67" t="s">
        <v>772</v>
      </c>
      <c r="G319" s="68" t="s">
        <v>617</v>
      </c>
      <c r="H319" s="58" t="s">
        <v>773</v>
      </c>
    </row>
    <row r="320" spans="1:13" ht="29">
      <c r="A320" s="63">
        <v>45641</v>
      </c>
      <c r="B320" s="64" t="s">
        <v>9</v>
      </c>
      <c r="C320" s="46">
        <v>39811</v>
      </c>
      <c r="D320" s="21">
        <f t="shared" si="19"/>
        <v>250</v>
      </c>
      <c r="E320" s="21">
        <f t="shared" si="14"/>
        <v>23886.6</v>
      </c>
      <c r="F320" s="67" t="s">
        <v>774</v>
      </c>
      <c r="G320" s="68" t="s">
        <v>617</v>
      </c>
      <c r="H320" s="58" t="s">
        <v>775</v>
      </c>
    </row>
    <row r="321" spans="1:8" ht="29">
      <c r="A321" s="5">
        <v>45647</v>
      </c>
      <c r="B321" s="4" t="s">
        <v>9</v>
      </c>
      <c r="C321" s="21">
        <v>39811</v>
      </c>
      <c r="D321" s="21">
        <f t="shared" si="19"/>
        <v>250</v>
      </c>
      <c r="E321" s="21">
        <f t="shared" si="14"/>
        <v>23886.6</v>
      </c>
      <c r="F321" s="6" t="s">
        <v>776</v>
      </c>
      <c r="G321" s="52" t="s">
        <v>617</v>
      </c>
      <c r="H321" s="54" t="s">
        <v>777</v>
      </c>
    </row>
    <row r="322" spans="1:8">
      <c r="A322" s="5">
        <v>45648</v>
      </c>
      <c r="B322" s="4" t="s">
        <v>9</v>
      </c>
      <c r="C322" s="21">
        <v>39811</v>
      </c>
      <c r="D322" s="21">
        <f t="shared" si="19"/>
        <v>250</v>
      </c>
      <c r="E322" s="21">
        <f t="shared" si="14"/>
        <v>23886.6</v>
      </c>
      <c r="F322" s="6" t="s">
        <v>778</v>
      </c>
      <c r="G322" s="52" t="s">
        <v>617</v>
      </c>
      <c r="H322" s="54" t="s">
        <v>779</v>
      </c>
    </row>
    <row r="323" spans="1:8">
      <c r="A323" s="63">
        <v>45648</v>
      </c>
      <c r="B323" s="64" t="s">
        <v>9</v>
      </c>
      <c r="C323" s="46">
        <v>39811</v>
      </c>
      <c r="D323" s="21">
        <f t="shared" si="19"/>
        <v>250</v>
      </c>
      <c r="E323" s="21">
        <f t="shared" si="14"/>
        <v>23886.6</v>
      </c>
      <c r="F323" s="67" t="s">
        <v>780</v>
      </c>
      <c r="G323" s="68" t="s">
        <v>177</v>
      </c>
      <c r="H323" s="58" t="s">
        <v>781</v>
      </c>
    </row>
    <row r="324" spans="1:8" ht="29">
      <c r="A324" s="63">
        <v>45648</v>
      </c>
      <c r="B324" s="64" t="s">
        <v>9</v>
      </c>
      <c r="C324" s="46">
        <v>39811</v>
      </c>
      <c r="D324" s="21">
        <f t="shared" si="19"/>
        <v>250</v>
      </c>
      <c r="E324" s="21">
        <f t="shared" si="14"/>
        <v>23886.6</v>
      </c>
      <c r="F324" s="67" t="s">
        <v>782</v>
      </c>
      <c r="G324" s="68" t="s">
        <v>177</v>
      </c>
      <c r="H324" s="58" t="s">
        <v>783</v>
      </c>
    </row>
    <row r="325" spans="1:8">
      <c r="A325" s="5">
        <v>45653</v>
      </c>
      <c r="B325" s="4" t="s">
        <v>9</v>
      </c>
      <c r="C325" s="21">
        <v>39811</v>
      </c>
      <c r="D325" s="21">
        <f t="shared" si="19"/>
        <v>250</v>
      </c>
      <c r="E325" s="21">
        <f t="shared" si="14"/>
        <v>23886.6</v>
      </c>
      <c r="F325" s="6" t="s">
        <v>784</v>
      </c>
      <c r="G325" s="52" t="s">
        <v>177</v>
      </c>
      <c r="H325" s="54" t="s">
        <v>785</v>
      </c>
    </row>
    <row r="326" spans="1:8" ht="29">
      <c r="A326" s="5">
        <v>45654</v>
      </c>
      <c r="B326" s="4" t="s">
        <v>9</v>
      </c>
      <c r="C326" s="21">
        <v>39811</v>
      </c>
      <c r="D326" s="21">
        <f t="shared" si="19"/>
        <v>250</v>
      </c>
      <c r="E326" s="21">
        <f t="shared" si="14"/>
        <v>23886.6</v>
      </c>
      <c r="F326" s="6" t="s">
        <v>786</v>
      </c>
      <c r="G326" s="52" t="s">
        <v>617</v>
      </c>
      <c r="H326" s="54" t="s">
        <v>787</v>
      </c>
    </row>
    <row r="327" spans="1:8">
      <c r="A327" s="14">
        <v>45655</v>
      </c>
      <c r="B327" s="15" t="s">
        <v>9</v>
      </c>
      <c r="C327" s="27">
        <v>39811</v>
      </c>
      <c r="D327" s="21">
        <f t="shared" si="19"/>
        <v>250</v>
      </c>
      <c r="E327" s="21">
        <f t="shared" si="14"/>
        <v>23886.6</v>
      </c>
      <c r="F327" s="66" t="s">
        <v>788</v>
      </c>
      <c r="G327" s="51" t="s">
        <v>177</v>
      </c>
      <c r="H327" s="54" t="s">
        <v>789</v>
      </c>
    </row>
    <row r="328" spans="1:8" ht="29">
      <c r="A328" s="14">
        <v>45655</v>
      </c>
      <c r="B328" s="15" t="s">
        <v>9</v>
      </c>
      <c r="C328" s="27">
        <v>39811</v>
      </c>
      <c r="D328" s="21">
        <f t="shared" si="19"/>
        <v>250</v>
      </c>
      <c r="E328" s="21">
        <f t="shared" ref="E328:E341" si="20">(C328/1000)*D328*$C$349</f>
        <v>23886.6</v>
      </c>
      <c r="F328" s="66" t="s">
        <v>790</v>
      </c>
      <c r="G328" s="51" t="s">
        <v>177</v>
      </c>
      <c r="H328" s="54" t="s">
        <v>791</v>
      </c>
    </row>
    <row r="329" spans="1:8" ht="29">
      <c r="A329" s="14">
        <v>45655</v>
      </c>
      <c r="B329" s="15" t="s">
        <v>9</v>
      </c>
      <c r="C329" s="27">
        <v>39811</v>
      </c>
      <c r="D329" s="21">
        <f t="shared" si="19"/>
        <v>250</v>
      </c>
      <c r="E329" s="21">
        <f t="shared" si="20"/>
        <v>23886.6</v>
      </c>
      <c r="F329" s="66" t="s">
        <v>792</v>
      </c>
      <c r="G329" s="51" t="s">
        <v>617</v>
      </c>
      <c r="H329" s="54" t="s">
        <v>793</v>
      </c>
    </row>
    <row r="330" spans="1:8" ht="29.5" thickBot="1">
      <c r="A330" s="11">
        <v>45655</v>
      </c>
      <c r="B330" s="12" t="s">
        <v>9</v>
      </c>
      <c r="C330" s="26">
        <v>39811</v>
      </c>
      <c r="D330" s="21">
        <f t="shared" si="19"/>
        <v>250</v>
      </c>
      <c r="E330" s="21">
        <f t="shared" si="20"/>
        <v>23886.6</v>
      </c>
      <c r="F330" s="12" t="s">
        <v>794</v>
      </c>
      <c r="H330" s="60" t="s">
        <v>795</v>
      </c>
    </row>
    <row r="331" spans="1:8" ht="29.5" thickBot="1">
      <c r="A331" s="14">
        <v>45656</v>
      </c>
      <c r="B331" s="15" t="s">
        <v>9</v>
      </c>
      <c r="C331" s="32">
        <v>39811</v>
      </c>
      <c r="D331" s="21">
        <f t="shared" si="19"/>
        <v>250</v>
      </c>
      <c r="E331" s="21">
        <f t="shared" si="20"/>
        <v>23886.6</v>
      </c>
      <c r="F331" s="66" t="s">
        <v>796</v>
      </c>
      <c r="G331" s="51" t="s">
        <v>177</v>
      </c>
      <c r="H331" s="54" t="s">
        <v>797</v>
      </c>
    </row>
    <row r="332" spans="1:8" ht="29.5" thickBot="1">
      <c r="A332" s="11">
        <v>45656</v>
      </c>
      <c r="B332" s="12" t="s">
        <v>798</v>
      </c>
      <c r="C332" s="35">
        <v>15787</v>
      </c>
      <c r="D332" s="21">
        <f t="shared" si="19"/>
        <v>250</v>
      </c>
      <c r="E332" s="21">
        <f t="shared" si="20"/>
        <v>9472.1999999999989</v>
      </c>
      <c r="F332" s="12" t="s">
        <v>799</v>
      </c>
      <c r="H332" s="60" t="s">
        <v>800</v>
      </c>
    </row>
    <row r="333" spans="1:8" ht="29">
      <c r="A333" s="14">
        <v>45661</v>
      </c>
      <c r="B333" s="15" t="s">
        <v>9</v>
      </c>
      <c r="C333" s="27">
        <v>39811</v>
      </c>
      <c r="D333" s="21">
        <f t="shared" si="19"/>
        <v>250</v>
      </c>
      <c r="E333" s="21">
        <f t="shared" si="20"/>
        <v>23886.6</v>
      </c>
      <c r="F333" s="66" t="s">
        <v>801</v>
      </c>
      <c r="G333" s="51" t="s">
        <v>617</v>
      </c>
      <c r="H333" s="54" t="s">
        <v>802</v>
      </c>
    </row>
    <row r="334" spans="1:8">
      <c r="A334" s="14">
        <v>45662</v>
      </c>
      <c r="B334" s="15" t="s">
        <v>9</v>
      </c>
      <c r="C334" s="27">
        <v>39811</v>
      </c>
      <c r="D334" s="21">
        <f t="shared" si="19"/>
        <v>250</v>
      </c>
      <c r="E334" s="21">
        <f t="shared" si="20"/>
        <v>23886.6</v>
      </c>
      <c r="F334" s="66" t="s">
        <v>803</v>
      </c>
      <c r="G334" s="51" t="s">
        <v>617</v>
      </c>
      <c r="H334" s="54" t="s">
        <v>804</v>
      </c>
    </row>
    <row r="335" spans="1:8" ht="29.5" thickBot="1">
      <c r="A335" s="14">
        <v>45668</v>
      </c>
      <c r="B335" s="15" t="s">
        <v>9</v>
      </c>
      <c r="C335" s="27">
        <v>39811</v>
      </c>
      <c r="D335" s="21">
        <f t="shared" si="19"/>
        <v>250</v>
      </c>
      <c r="E335" s="21">
        <f t="shared" si="20"/>
        <v>23886.6</v>
      </c>
      <c r="F335" s="66" t="s">
        <v>805</v>
      </c>
      <c r="G335" s="51" t="s">
        <v>617</v>
      </c>
      <c r="H335" s="54" t="s">
        <v>806</v>
      </c>
    </row>
    <row r="336" spans="1:8" ht="29.5" thickBot="1">
      <c r="A336" s="14">
        <v>45669</v>
      </c>
      <c r="B336" s="15" t="s">
        <v>9</v>
      </c>
      <c r="C336" s="32">
        <v>39811</v>
      </c>
      <c r="D336" s="21">
        <f t="shared" si="19"/>
        <v>250</v>
      </c>
      <c r="E336" s="21">
        <f t="shared" si="20"/>
        <v>23886.6</v>
      </c>
      <c r="F336" s="66" t="s">
        <v>807</v>
      </c>
      <c r="G336" s="51" t="s">
        <v>617</v>
      </c>
      <c r="H336" s="54" t="s">
        <v>808</v>
      </c>
    </row>
    <row r="337" spans="1:9" ht="29">
      <c r="A337" s="14">
        <v>45690</v>
      </c>
      <c r="B337" s="15" t="s">
        <v>9</v>
      </c>
      <c r="C337" s="27">
        <v>39811</v>
      </c>
      <c r="D337" s="21">
        <f t="shared" si="19"/>
        <v>250</v>
      </c>
      <c r="E337" s="21">
        <f t="shared" si="20"/>
        <v>23886.6</v>
      </c>
      <c r="F337" s="66" t="s">
        <v>809</v>
      </c>
      <c r="G337" s="51" t="s">
        <v>690</v>
      </c>
      <c r="H337" s="54" t="s">
        <v>810</v>
      </c>
    </row>
    <row r="338" spans="1:9" ht="29">
      <c r="A338" s="14">
        <v>45692</v>
      </c>
      <c r="B338" s="15" t="s">
        <v>91</v>
      </c>
      <c r="C338" s="74">
        <v>60000</v>
      </c>
      <c r="D338" s="21">
        <f t="shared" si="19"/>
        <v>250</v>
      </c>
      <c r="E338" s="21">
        <f t="shared" si="20"/>
        <v>36000</v>
      </c>
      <c r="F338" s="66" t="s">
        <v>811</v>
      </c>
      <c r="G338" s="51" t="s">
        <v>690</v>
      </c>
      <c r="H338" s="54" t="s">
        <v>812</v>
      </c>
    </row>
    <row r="339" spans="1:9">
      <c r="A339" s="14"/>
      <c r="B339" s="15" t="s">
        <v>814</v>
      </c>
      <c r="C339" s="27">
        <v>6006</v>
      </c>
      <c r="D339" s="21">
        <v>250</v>
      </c>
      <c r="E339" s="21">
        <f t="shared" si="20"/>
        <v>3603.6</v>
      </c>
      <c r="F339" s="15"/>
      <c r="G339" s="51" t="s">
        <v>815</v>
      </c>
    </row>
    <row r="340" spans="1:9">
      <c r="A340" s="14"/>
      <c r="B340" s="15" t="s">
        <v>816</v>
      </c>
      <c r="C340" s="27">
        <v>60000</v>
      </c>
      <c r="D340" s="21">
        <v>250</v>
      </c>
      <c r="E340" s="21">
        <f t="shared" si="20"/>
        <v>36000</v>
      </c>
      <c r="F340" s="15"/>
      <c r="G340" s="51" t="s">
        <v>817</v>
      </c>
    </row>
    <row r="341" spans="1:9" s="42" customFormat="1">
      <c r="A341" s="14"/>
      <c r="B341" s="15" t="s">
        <v>319</v>
      </c>
      <c r="C341" s="27">
        <v>60000</v>
      </c>
      <c r="D341" s="27">
        <v>250</v>
      </c>
      <c r="E341" s="21">
        <f t="shared" si="20"/>
        <v>36000</v>
      </c>
      <c r="F341" s="15" t="s">
        <v>818</v>
      </c>
      <c r="G341" s="51" t="s">
        <v>317</v>
      </c>
      <c r="H341" s="54" t="s">
        <v>819</v>
      </c>
      <c r="I341" s="61"/>
    </row>
    <row r="342" spans="1:9">
      <c r="A342" s="39" t="s">
        <v>813</v>
      </c>
      <c r="B342" s="40"/>
      <c r="C342" s="41">
        <f>SUM(C1:C338)</f>
        <v>18701464.200000003</v>
      </c>
      <c r="D342" s="65"/>
      <c r="E342" s="65">
        <f>SUM(E1:E341)</f>
        <v>12128588.999999963</v>
      </c>
      <c r="F342" s="40"/>
      <c r="G342" s="61"/>
      <c r="H342" s="61"/>
    </row>
    <row r="343" spans="1:9">
      <c r="A343" s="43"/>
      <c r="B343" s="44"/>
      <c r="C343" s="45"/>
      <c r="D343" s="46"/>
      <c r="E343" s="46"/>
      <c r="F343" s="47"/>
      <c r="G343" s="57"/>
      <c r="H343" s="17" t="s">
        <v>644</v>
      </c>
    </row>
    <row r="347" spans="1:9">
      <c r="A347" s="37" t="s">
        <v>4</v>
      </c>
      <c r="C347" s="38" t="s">
        <v>820</v>
      </c>
    </row>
    <row r="348" spans="1:9">
      <c r="A348" s="16" t="s">
        <v>821</v>
      </c>
      <c r="C348" s="38"/>
    </row>
    <row r="349" spans="1:9" ht="16">
      <c r="A349" s="73" t="s">
        <v>822</v>
      </c>
      <c r="B349" s="13">
        <v>350</v>
      </c>
      <c r="C349" s="13">
        <v>2.4</v>
      </c>
    </row>
    <row r="350" spans="1:9" ht="16">
      <c r="A350" s="73" t="s">
        <v>823</v>
      </c>
      <c r="B350" s="13">
        <v>250</v>
      </c>
      <c r="C350" s="13"/>
    </row>
    <row r="351" spans="1:9" ht="16">
      <c r="A351" s="73"/>
      <c r="C351" s="13"/>
    </row>
  </sheetData>
  <sortState xmlns:xlrd2="http://schemas.microsoft.com/office/spreadsheetml/2017/richdata2" ref="A6:H343">
    <sortCondition ref="A338:A343"/>
  </sortState>
  <mergeCells count="2">
    <mergeCell ref="A2:H2"/>
    <mergeCell ref="A3:H3"/>
  </mergeCells>
  <hyperlinks>
    <hyperlink ref="H24" r:id="rId1" display="https://www.salaallehanda.com/2022-04-01/upptackten--sala-har-redan-fyllt-400-ar-vagade-inte-beratta?shareSource=sharebutton" xr:uid="{00000000-0004-0000-0000-000000000000}"/>
    <hyperlink ref="H27" r:id="rId2" tooltip="https://sverigesradio.se/avsnitt/1908470" xr:uid="{00000000-0004-0000-0000-000001000000}"/>
    <hyperlink ref="H25" r:id="rId3" display="https://www.salaallehanda.com/2022-04-01/nejda-det-missade-400-arsfirandet-var-bara-pa-skoj" xr:uid="{00000000-0004-0000-0000-000002000000}"/>
    <hyperlink ref="H26" r:id="rId4" display="https://www.salaallehanda.com/2022-04-02/p4-vastmanland-gick-pa-sas-aprilskamt--och-fler-roliga-skojigheter" xr:uid="{00000000-0004-0000-0000-000003000000}"/>
    <hyperlink ref="H20" r:id="rId5" xr:uid="{00000000-0004-0000-0000-000004000000}"/>
    <hyperlink ref="H23" r:id="rId6" display="https://www.salaallehanda.com/2022-03-24/silverglitter-kullersten-och-ett-gott-hang--sa-blir-nya-stora-torget-vi-ar-oerhort-nojda" xr:uid="{00000000-0004-0000-0000-000005000000}"/>
    <hyperlink ref="H19" r:id="rId7" display="https://www.salaallehanda.com/2022-01-30/kungahuset-antikrundan-och-sm--sala-siktar-hogt-infor-jubileet-det-finns-ungefar-280-ideer" xr:uid="{00000000-0004-0000-0000-000006000000}"/>
    <hyperlink ref="H17" r:id="rId8" display="https://www.salaallehanda.com/2021-11-18/de-ska-styra-upp-salas-400-arsjubileum" xr:uid="{00000000-0004-0000-0000-000007000000}"/>
    <hyperlink ref="H16" r:id="rId9" display="https://www.salaallehanda.com/2021-11-11/kommunen-skjuter-till-pengar-till-jubileumsfirandet" xr:uid="{00000000-0004-0000-0000-000008000000}"/>
    <hyperlink ref="H14" r:id="rId10" display="https://www.salaallehanda.com/2021-09-02/folkets-ideer-ska-ge-nytt-liv-till-torget-i-sala-vi-ska-vaska-fram-guldkornen" xr:uid="{00000000-0004-0000-0000-000009000000}"/>
    <hyperlink ref="H13" r:id="rId11" display="https://www.salaallehanda.com/2021-08-30/infor-sala-400-ar--du-kan-forma-torget" xr:uid="{00000000-0004-0000-0000-00000A000000}"/>
    <hyperlink ref="H12" r:id="rId12" display="https://www.salaallehanda.com/2021-08-25/han-ar-spindeln-i-natet-for-salas-400-arsfest-det-far-inte-misslyckas" xr:uid="{00000000-0004-0000-0000-00000B000000}"/>
    <hyperlink ref="H11" r:id="rId13" display="https://www.salaallehanda.com/2021-08-12/iderika-ungdomar-sokes--kan-forma-salas-framtid" xr:uid="{00000000-0004-0000-0000-00000C000000}"/>
    <hyperlink ref="H10" r:id="rId14" display="https://www.salaallehanda.com/2021-04-17/flaggning-pa-salas-fodelsedag--sa-tycker-sas-foljare-klart-vi-ska-flagga" xr:uid="{00000000-0004-0000-0000-00000D000000}"/>
    <hyperlink ref="H9" r:id="rId15" display="https://www.salaallehanda.com/2021-04-15/ekman-gor-flaggdag-av-salas-fodelsedag" xr:uid="{00000000-0004-0000-0000-00000E000000}"/>
    <hyperlink ref="H8" r:id="rId16" display="https://www.salaallehanda.com/2021-04-14/nytt-miljonprojekt-ska-skapa-liv-och-rorelse-pa-salas-torg" xr:uid="{00000000-0004-0000-0000-00000F000000}"/>
    <hyperlink ref="H7" r:id="rId17" display="https://www.salaallehanda.com/2021-04-02/sala-vill-fira-med-kungabesok-och-egna-frimarken-ser-fram-emot-att-rulla-ut-roda-mattan" xr:uid="{00000000-0004-0000-0000-000010000000}"/>
    <hyperlink ref="H6" r:id="rId18" display="https://www.salaallehanda.com/2020-06-15/nu-laddar-sala-for-fest-ingen-i-sverige-ska-ga-miste-om-att-vi-fyller-400-ar" xr:uid="{00000000-0004-0000-0000-000011000000}"/>
    <hyperlink ref="H22" r:id="rId19" display="https://www.salaallehanda.com/2022-03-02/elvira-fixar-400-arsfesten-vill-att-det-ska-kannas-wow" xr:uid="{00000000-0004-0000-0000-000012000000}"/>
    <hyperlink ref="H21" r:id="rId20" display="https://sverigesradio.se/avsnitt/1871439" xr:uid="{00000000-0004-0000-0000-000013000000}"/>
    <hyperlink ref="H30" r:id="rId21" xr:uid="{A3FE58A7-A8CA-4605-AEBA-71D1B6BC80F0}"/>
    <hyperlink ref="H81" r:id="rId22" xr:uid="{94DEA841-798B-491B-82F3-14B8F68CF788}"/>
    <hyperlink ref="H37" r:id="rId23" xr:uid="{70C8A4F5-A17D-436C-A596-E13F5E27BAF0}"/>
    <hyperlink ref="H38" r:id="rId24" xr:uid="{650FD772-C694-4521-A31A-CC41865330A5}"/>
    <hyperlink ref="H36" r:id="rId25" xr:uid="{E74F6DF8-0807-4B36-AD21-748FFCD9D160}"/>
    <hyperlink ref="H33" r:id="rId26" xr:uid="{A33DD8AC-E74A-490F-B5C8-CB488BFEC99C}"/>
    <hyperlink ref="H32" r:id="rId27" xr:uid="{2AD7FD9F-A612-4C0C-9980-1E9B242C9D6F}"/>
    <hyperlink ref="H31" r:id="rId28" xr:uid="{439814C0-7EDB-42C3-8A1F-1B5665298872}"/>
    <hyperlink ref="H34" r:id="rId29" xr:uid="{60B27F41-E3F7-4306-B59C-57401172E1A0}"/>
    <hyperlink ref="H39" r:id="rId30" xr:uid="{803EFFD8-81B3-405F-BEB6-7B135B89973B}"/>
    <hyperlink ref="H40" r:id="rId31" xr:uid="{2390B685-AE51-4ABF-88DD-1331B7D9B051}"/>
    <hyperlink ref="H42" r:id="rId32" display="https://etidning.vasterastidning.se/p/vasteras-tidning/2023-01-27/r/14/26-27/4337/949957" xr:uid="{0A37010D-74D1-44EC-AE36-350EFBDEC6A2}"/>
    <hyperlink ref="H41" r:id="rId33" xr:uid="{F3500874-CD54-459E-B66C-C1CFBEBDB9F7}"/>
    <hyperlink ref="H43" r:id="rId34" display="https://www.salaallehanda.com/2023-01-31/mat-till-barnen-eller-flard-till-de-vuxna" xr:uid="{1DAAA5B4-104B-4DB5-8A9E-7E11CE5F681D}"/>
    <hyperlink ref="H44" r:id="rId35" xr:uid="{A28739E0-E931-4DED-9679-56C2CF460540}"/>
    <hyperlink ref="H45" r:id="rId36" display="https://sverigesradio.se/artikel/doda-ska-leva-vidare-i-app" xr:uid="{CCCA5A9B-8B4A-445C-A7E3-3DBF9C563AEB}"/>
    <hyperlink ref="H47" r:id="rId37" display="https://www.salaallehanda.com/2023-03-06/sa-firas-sala-stad--redan-nasta-manad" xr:uid="{21223EAD-AEE0-4910-9974-F06D57DF755B}"/>
    <hyperlink ref="H46" r:id="rId38" display="https://www.salaallehanda.com/2023-03-05/arstider-lyfts-fram-jag-vill-inte-avsloja-for-mycket" xr:uid="{C7495622-25DD-4FC7-878E-A3A64BDBB794}"/>
    <hyperlink ref="H28" r:id="rId39" display="https://vastmanlandstaltidning.se/stora-torget-i-sala-byggs-om/" xr:uid="{1103E8A6-3A63-4634-BD87-9884FF0AB301}"/>
    <hyperlink ref="H49" r:id="rId40" display="https://www.svt.se/nyheter/lokalt/vastmanland/doda-salakandisar-snart-i-din-mobil" xr:uid="{3FAD712C-944B-47EE-ACF6-E6FCB5257EA3}"/>
    <hyperlink ref="H48" r:id="rId41" display="https://www.salaallehanda.com/2023-03-29/stamningsfull-invigning-for-salas-400-arsjubileum" xr:uid="{2D1E2499-21CC-47BE-AEFD-60B39C23DEEC}"/>
    <hyperlink ref="H50" r:id="rId42" xr:uid="{0C0172B4-7EC3-456A-8CF2-267233693CBF}"/>
    <hyperlink ref="H51" r:id="rId43" display="https://www.salaallehanda.com/2023-04-05/ljusshow-kickar-igang-salas-400-arsfirande" xr:uid="{DB5BAF4B-358C-426D-A7DB-5F31D652E71C}"/>
    <hyperlink ref="H52" r:id="rId44" display="https://www.vasterastidning.se/vastmanland/var-med-och-dop-starten-pa-salas-400-arsjubileum/227685" xr:uid="{0EF79C28-94DF-478C-9973-DF4CB7D68D90}"/>
    <hyperlink ref="H53" r:id="rId45" display="https://sverigesradio.se/artikel/sala-far-en-bronsstaty-i-400-ars-present-en-symbol-for-staden" xr:uid="{A76B40CD-5B51-4D34-BFA7-6A5422CE0A5B}"/>
    <hyperlink ref="H54" r:id="rId46" display="https://www.salaallehanda.com/2023-04-12/nu-vaver-vi" xr:uid="{9AA709E7-0E08-4515-BB30-8DF2CD7D4BA4}"/>
    <hyperlink ref="H58" r:id="rId47" xr:uid="{2B801C54-8986-43E2-8D2A-FAB0E98C1766}"/>
    <hyperlink ref="H56" r:id="rId48" display="https://www.salaallehanda.com/2023-04-16/flaggan-i-topp-for-sala--nu-ar-forfesten-igang" xr:uid="{E9992FBC-5D3B-4B86-8874-332D870DF386}"/>
    <hyperlink ref="H57" r:id="rId49" xr:uid="{71F618CC-4DD0-4D5C-9589-FC061A8A754A}"/>
    <hyperlink ref="H55" r:id="rId50" xr:uid="{72521A82-28A9-4495-A795-CC4948966014}"/>
    <hyperlink ref="H61" r:id="rId51" xr:uid="{06A8A7EA-F252-4C48-9D2D-4F1334B07769}"/>
    <hyperlink ref="H62" r:id="rId52" display="https://www.salaallehanda.com/2023-04-23/lat-inte-400-arsfirandet-vara-det-enda-roliga-i-sala" xr:uid="{8CB00F6A-148D-4429-BE8E-B78782B92178}"/>
    <hyperlink ref="H60" r:id="rId53" display="https://etidning.vasterastidning.se/p/vasteras-tidning-sala/vasteras-tidning-sala/r/2/2-3/4711/992825" xr:uid="{C10B8D2A-8BC8-4685-8DD8-D5347FFA3CC8}"/>
    <hyperlink ref="H63" r:id="rId54" display="https://www.salaallehanda.com/2023-04-26/musikfestival-i-stadsparken-nasta-ar-det-ar-det-folk-vill-ha" xr:uid="{8CD7A609-A69A-466A-983D-262FF7BEB9D5}"/>
    <hyperlink ref="H64" r:id="rId55" display="https://etidning.vasterastidning.se/p/vasteras-tidning/2023-04-28/r/18/34-35/4337/996315" xr:uid="{5DC7FD4E-231A-44CF-8954-ACC9922F21F4}"/>
    <hyperlink ref="H67" r:id="rId56" display="https://www.salaallehanda.com/2023-06-29/gangtunnlarna-ska-bli-fargsprakande-portaler" xr:uid="{8C396588-3588-4CBF-A5FA-EC4096557ED6}"/>
    <hyperlink ref="H68" r:id="rId57" display="https://www.salaallehanda.com/2023-07-03/musikfestivalen-putte-i-parken-kommer-till-sala" xr:uid="{37226EAA-A6D6-49D7-ABAD-2BFC6A7CE9B2}"/>
    <hyperlink ref="H65" r:id="rId58" display="https://www.salaallehanda.com/2023-05-12/barnbankar-pa-torget-invigdes-med-glass-och-solsken" xr:uid="{9EEC74AC-408D-4445-91EC-7BBCC0CAB90E}"/>
    <hyperlink ref="H70" r:id="rId59" display="https://www.turismnytt.se/sala-loves-2024-avslutas-med-putte-i-parken-staden-firar-400-ar/" xr:uid="{77A31A7B-23DA-472A-A85E-FDAC2E941E06}"/>
    <hyperlink ref="H71" r:id="rId60" display="https://www.salaallehanda.com/2023-07-20/bildextra-fargsprakande-succe-i-stadsparken" xr:uid="{495E4ED2-CF3F-4680-AEB5-92052402DEF9}"/>
    <hyperlink ref="H72" r:id="rId61" display="https://www.salaallehanda.com/2023-08-23/pengar-till-elever-ska-fa-fler-att-ta-examen" xr:uid="{972AF245-2B1E-421E-BF78-EB3B85AD5815}"/>
    <hyperlink ref="H73" r:id="rId62" display="https://sverigesradio.se/avsnitt/2226532" xr:uid="{DA02E10A-801A-4E0D-B299-BDC049A114C2}"/>
    <hyperlink ref="H69" r:id="rId63" display="https://www.vasterastidning.se/vastmanland/putte-i-parken-till-sala/232536" xr:uid="{8789E78E-D287-4F10-B1DE-BC2B283BAC98}"/>
    <hyperlink ref="H74" r:id="rId64" tooltip="https://www.salaallehanda.com/2023-10-10/kandelabern-tillbaka-pa-stora-torget-med-ny-lyster?sharesource=sharebutton" xr:uid="{03624136-1216-46D9-924B-F3507FDCE8D7}"/>
    <hyperlink ref="H75" r:id="rId65" xr:uid="{466663F8-8568-4980-9332-139730015B83}"/>
    <hyperlink ref="H77" r:id="rId66" display="https://www.salaallehanda.com/2023-10-18/de-blir-salas-nya-ambassadorer" xr:uid="{68DF1298-A008-478A-88D7-2363EFEE8028}"/>
    <hyperlink ref="H76" r:id="rId67" display="https://vastmanlandstaltidning.se/jubileumsforberedelser-i-sala-2/" xr:uid="{438D64E4-B025-414C-8CE7-DC489FD4B1B7}"/>
    <hyperlink ref="H15" r:id="rId68" display="https://vastmanlandstaltidning.se/tyck-till-om-stora-torgets-ytformning-sala/" xr:uid="{E013182E-80E4-464C-B51F-8D141EC1525B}"/>
    <hyperlink ref="H29" r:id="rId69" display="https://vastmanlandstaltidning.se/stora-torget-i-sala-byggs-om/" xr:uid="{61118BDB-D472-4203-B569-CABE44910F22}"/>
    <hyperlink ref="H59" r:id="rId70" display="https://vastmanlandstaltidning.se/foreningsbidrag-i-sala/" xr:uid="{13F94B1F-7CBF-439F-B057-8C363ECFC87C}"/>
    <hyperlink ref="H79" r:id="rId71" tooltip="https://www.salaallehanda.com/2023-10-30/e-type-bokad-till-sommarens-hemvandarkvall-i-salaparken?sharesource=sharebutton" xr:uid="{7AC5AB0F-3D6E-4404-BF0C-C98F1728C504}"/>
    <hyperlink ref="H80" r:id="rId72" tooltip="https://www.salaallehanda.com/2023-11-01/kardashians-svavare-och-raketer-har-ar-festforslagen-som-fick-nobben?sharesource=sharebutton" xr:uid="{0BFBE98D-2A2E-4D0F-81FC-9C0056DB80A9}"/>
    <hyperlink ref="H78" r:id="rId73" tooltip="https://www.turismnytt.se/sala-fyller-400-ar-nu-ar-programmet-for-hela-2024-klart/?fbclid=iwar2iooqt_mgbvria9dm0buzjvozyhi00otf6rf6tja9ybocbp3wmlszcdfg" xr:uid="{0CB79F49-FFB7-462E-8B10-F6B42AFA2A36}"/>
    <hyperlink ref="H82" r:id="rId74" display="https://www.salaallehanda.com/2023-11-17/nu-kan-du-bli-en-del-av-sala-400-ar" xr:uid="{9A640B28-8292-4139-A232-758BEBC1D366}"/>
    <hyperlink ref="H83" r:id="rId75" display="https://www.salaallehanda.com/2023-11-28/pa-angshagenskolan-har-man-tjuvstartat-salas-jubileum" xr:uid="{E8F66634-7C51-4DB1-BAFF-FA68E28054AD}"/>
    <hyperlink ref="H84" r:id="rId76" display="https://www.salaallehanda.com/2023-11-30/klassikern-tillbaka-till-jubileumsaret" xr:uid="{06E6735A-07CC-4B2A-9A70-C3B86A644419}"/>
    <hyperlink ref="H85" r:id="rId77" display="https://www.salaallehanda.com/2023-12-04/sa-inleds-salas-jubileumsar-kommer-bli-fantastiskt" xr:uid="{8196AABC-6D9E-442D-8C24-EDB13D7D5DC7}"/>
    <hyperlink ref="H86" r:id="rId78" display="https://www.salaallehanda.com/2023-12-10/vem-vet-mer-om-lindas-hundra-ar-gamla-burk" xr:uid="{27C94E73-FD77-48B8-AB6D-412338A1C2A5}"/>
    <hyperlink ref="H87" r:id="rId79" display="https://www.salaallehanda.com/2023-12-18/klart-kungen-och-drottningen-till-sala" xr:uid="{3E58DA3E-A29E-41B0-A062-50593B9F74C9}"/>
    <hyperlink ref="H89" r:id="rId80" display="https://www.salaallehanda.com/2023-12-25/1800-direktsandning-fran-400-arskonserten" xr:uid="{85A8D95C-8CDC-48C8-A094-1427C23E1CF2}"/>
    <hyperlink ref="H91" r:id="rId81" display="https://www.salaallehanda.com/2023-12-29/nu-drar-den-stora-festen-igang" xr:uid="{0994FAA1-F8D8-4944-A0D8-3CD6578322DC}"/>
    <hyperlink ref="H92" r:id="rId82" display="https://www.salaallehanda.com/2024-01-01/se-tv-sandningen-fran-400-arskonserten" xr:uid="{37935D7C-DDC8-4340-A7E9-597E25AFAB39}"/>
    <hyperlink ref="H93" r:id="rId83" display="https://www.salaallehanda.com/2024-01-02/elvira-matz-om-succekonserten-folk-stod-utanfor-kyrkan-och-koade" xr:uid="{9E749AE7-FB07-416A-90B7-5E165B74C92B}"/>
    <hyperlink ref="H94" r:id="rId84" display="https://www.salaallehanda.com/2024-01-04/jubileet-ar-igang-och-stan-skiner" xr:uid="{D771CC34-82FA-45A7-A162-BC5762B90677}"/>
    <hyperlink ref="H96" r:id="rId85" display="https://www.salaallehanda.com/2024-01-06/salaborna-om-400-arsjubileet-hittills-djupt-imponerad" xr:uid="{C1CA2598-8572-4FC1-9604-CF97CC9DE886}"/>
    <hyperlink ref="H99" r:id="rId86" display="https://www.salaallehanda.com/2024-01-11/har-vi-sa-mycket-pengar-att-satsa-pa-fest" xr:uid="{32C8D965-8912-4CAB-8F0F-9008B404E356}"/>
    <hyperlink ref="H101" r:id="rId87" display="https://www.salaallehanda.com/2024-01-16/planen-jubileet-blir-en-plusaffar-for-sala" xr:uid="{679EF84F-EAE8-4C9C-A34B-B2C36DAD294D}"/>
    <hyperlink ref="H102" r:id="rId88" display="https://www.salaallehanda.com/2024-01-16/sala-teaterforening-ar-storre-an-nagonsin-storsatsar-i-var" xr:uid="{86067A15-A752-420E-955E-1ABE0C8CDCB5}"/>
    <hyperlink ref="H104" r:id="rId89" display="https://www.salaallehanda.com/2024-01-18/opassande-att-lyfta-salaligans-valdsdad-under-jubileet" xr:uid="{1FA0D212-332D-466E-B9AE-14D58127352E}"/>
    <hyperlink ref="H105" r:id="rId90" display="https://www.salaallehanda.com/2024-01-22/dags-att-lyfta-salaligans-historia-under-jubileet" xr:uid="{C2483354-CEC3-44B1-9231-6C8218451FED}"/>
    <hyperlink ref="H100" r:id="rId91" display="https://issuu.com/hexanova/docs/kn1_2024_low?fr=sZjA1NjY1Mzc1MTk" xr:uid="{B0411FED-BECA-41F1-99B9-F5D13B6427BE}"/>
    <hyperlink ref="H97" r:id="rId92" display="https://www.vasterastidning.se/vastmanland/lysande-start-pa-salas-jubileumsar/245142" xr:uid="{5E3E709D-3E8B-4A76-8AB0-A82A2C5BBBD9}"/>
    <hyperlink ref="H103" r:id="rId93" tooltip="https://sverigesradio.se/avsnitt/2307790" xr:uid="{C2E8B57B-83FC-4147-B66D-895E480EC954}"/>
    <hyperlink ref="H88" r:id="rId94" display="https://www.svt.se/nyheter/lokalt/vastmanland/kungabesok-nar-sala-firar-400" xr:uid="{125C5DBB-D2CB-4275-A540-F784EB540869}"/>
    <hyperlink ref="H98" r:id="rId95" display="https://www.salaallehanda.com/2024-01-08/hang-med-ner-i-djupet-sa-som-pa-gruvarbetarnas-tid" xr:uid="{C60CEDA5-91D4-4562-AB44-9D7C740D8FAA}"/>
    <hyperlink ref="H106" r:id="rId96" display="https://vastmanlandstaltidning.se/sala-400-ar/" xr:uid="{35B5DA46-F8AC-48A4-B11C-AC69894E90DE}"/>
    <hyperlink ref="H107" r:id="rId97" display="https://www.salaallehanda.com/2024-01-24/idag-vill-folk-veta-mer-om-salaligan" xr:uid="{DF7255D4-C404-441F-BB76-1CCFFFD440E8}"/>
    <hyperlink ref="H108" r:id="rId98" tooltip="https://www.salaallehanda.com/2024-01-28/sa-mycket-gar-sponsorerna-in-med-till-400-arsjubileet" display="https://www.salaallehanda.com/2024-01-28/sa-mycket-gar-sponsorerna-in-med-till-400-arsjubileet" xr:uid="{1C521C9F-E3E3-4F77-A246-332541BB033E}"/>
    <hyperlink ref="H111" r:id="rId99" display="https://www.salaallehanda.com/2024-02-13/skridskobana-plogad-lagom-till-lordagens-salaklassiker?fbclid=IwAR3bPIBwFDMAJzvlI45i3vvju3mezaNxCK9R2RCVuiJQ3ug__aX7uUXxALo" xr:uid="{FBE591EE-4CDE-4E87-BE1E-625E80BE8E94}"/>
    <hyperlink ref="H110" r:id="rId100" tooltip="https://www.salaallehanda.com/2024-02-07/stort-intresse-for-varsalongen-ser-det-som-en-succe?sharesource=sharebutton" xr:uid="{E4F81089-193C-49C2-A9B4-7E03F9AD4EC2}"/>
    <hyperlink ref="H109" r:id="rId101" display="https://www.salaallehanda.com/2024-02-04/sexaringar-skapar-egna-artiklar-om-sala?shareSource=sharebutton" xr:uid="{D8AC215E-5C81-44F8-A190-8BBA4D126132}"/>
    <hyperlink ref="H112" r:id="rId102" display="https://www.salaallehanda.com/2024-02-19/salaklassikern-genomfordes-men-utan-skidor-och-skridskor?shareSource=sharebutton" xr:uid="{82BAC86D-F7A4-473C-9DA5-CEF300630A0D}"/>
    <hyperlink ref="H113" r:id="rId103" display="https://www.salaallehanda.com/2024-03-06/se-drottningens-162-ansikten?shareSource=sharebutton" xr:uid="{D0040D1B-7FB4-45F5-8103-53F0537DB11E}"/>
    <hyperlink ref="H114" r:id="rId104" display="https://www.salaallehanda.com/2024-03-06/de-magiska-bilderna-med-nya-spar-av-salaligan?shareSource=sharebutton" xr:uid="{6409A7DB-FB88-4BC1-A119-E4D6B7B07519}"/>
    <hyperlink ref="H115" r:id="rId105" display="https://www.salaallehanda.com/2024-03-08/mello-finalist-spelar-pa-sommarens-festival-i-sala?shareSource=sharebutton" xr:uid="{BB9EE1CC-F9B6-4EB8-A5AA-7FA47190413D}"/>
    <hyperlink ref="H116" r:id="rId106" display="https://www.salaallehanda.com/2024-03-11/ingmar-skoog-fyllde-salaparken-med-sin-forelasning?shareSource=sharebutton" xr:uid="{E050E39B-7C52-4C3E-8219-1DFCA2758EE1}"/>
    <hyperlink ref="H121" r:id="rId107" xr:uid="{B28CB46F-9206-499C-8838-2BC3DB2ED8ED}"/>
    <hyperlink ref="H136" r:id="rId108" display="https://sverigesradio.se/artikel/utstallningen-om-salaligan-invigd" xr:uid="{E409B0BC-3B3D-418D-8AD8-E192ADF2CED5}"/>
    <hyperlink ref="H137" r:id="rId109" display="https://sverigesradio.se/avsnitt/2358983" xr:uid="{0BB39AB6-8C4E-422E-BC37-C857A7376EFE}"/>
    <hyperlink ref="H183" r:id="rId110" display="https://sverigesradio.se/avsnitt/2371761" xr:uid="{4DCDCE7C-5EE5-4726-BE9F-FC5DEDAC0ABD}"/>
    <hyperlink ref="H131" r:id="rId111" xr:uid="{3729B8E7-726D-4C7D-AE2E-37CF94768A8E}"/>
    <hyperlink ref="H180" r:id="rId112" tooltip="https://poddtoppen.se/podcast/846032286/historiepodden/497-sala-silvergruva-svenska-statens-skattkista" xr:uid="{88D35BB1-7FE6-44BA-BFCA-76E1E2D0ADCD}"/>
    <hyperlink ref="H133" r:id="rId113" tooltip="https://www.salaallehanda.com/2024-04-02/moklintas-del-av-roda-mattan-pa-vag/" xr:uid="{FDC7D441-85D4-4E92-847E-668F86654E0F}"/>
    <hyperlink ref="H134" r:id="rId114" display="https://www.salaallehanda.com/2024-04-04/salaligan-en-av-fa-saker-sala-ar-kand-for/?shareSource=sharebutton" xr:uid="{84B64B21-02BA-4FC4-9905-2C01BE0E4D08}"/>
    <hyperlink ref="H138" r:id="rId115" display="https://www.salaallehanda.com/2024-04-05/extraforestallningarna-om-salaligan-talar-sitt-tydliga-sprak/?shareSource=sharebutton" xr:uid="{442B7FE5-1D6E-4F21-9E37-D482FB2B61E5}"/>
    <hyperlink ref="H139" r:id="rId116" display="https://www.salaallehanda.com/2024-04-05/rikspolischefen-invigde-utstallningen-om-salaligan/?shareSource=sharebutton" xr:uid="{B90A6EBF-A18B-4A66-8D84-51777CE4E92C}"/>
    <hyperlink ref="H140" r:id="rId117" tooltip="https://sverigesradio.se/avsnitt/2358983" xr:uid="{200479B6-BBF9-4BA9-8E6B-E52DCC9DD641}"/>
    <hyperlink ref="H135" r:id="rId118" display="https://www.salaallehanda.com/2024-04-04/vi-lar-oss-om-salaligan-sa-att-det-aldrig-hander-igen/?shareSource=sharebutton" xr:uid="{CA4E96D2-9083-49C3-BE3A-3CCD138D075E}"/>
    <hyperlink ref="H141" r:id="rId119" tooltip="https://www.salaallehanda.com/2024-04-07/sa-lang-blir-salas-varldsrekord-matta/?sharesource=sharebutton" xr:uid="{160B9031-83A4-4BCF-BABB-901276890E5F}"/>
    <hyperlink ref="H142" r:id="rId120" tooltip="https://www.salaallehanda.com/2024-04-08/beslut-kameraovervakning-over-sala/?sharesource=sharebutton" xr:uid="{8EFBCF00-DE12-4152-952C-F0942C7C2DFD}"/>
    <hyperlink ref="H143" r:id="rId121" tooltip="https://www.salaallehanda.com/2024-04-08/kungen-kommer-da-stangs-staden-av/?sharesource=sharebutton" xr:uid="{E784F558-676B-45CB-B34F-697C104484FD}"/>
    <hyperlink ref="H117" r:id="rId122" xr:uid="{46B2675C-A17F-476B-B77D-A59298FDEA02}"/>
    <hyperlink ref="H118" r:id="rId123" xr:uid="{93F873F3-18CC-454B-B1B9-C567E4AA31AB}"/>
    <hyperlink ref="H119" r:id="rId124" xr:uid="{3D111336-AF6A-45AD-B04A-9E7B336C2228}"/>
    <hyperlink ref="H120" r:id="rId125" xr:uid="{1F5CA24E-FF01-4C33-A2FB-94B6510BC367}"/>
    <hyperlink ref="H122" r:id="rId126" xr:uid="{FB06AAD9-69DA-4FDA-A554-8BDCE08ACE59}"/>
    <hyperlink ref="H123" r:id="rId127" xr:uid="{682C004B-B258-4F71-867D-EA01518240F9}"/>
    <hyperlink ref="H124" r:id="rId128" xr:uid="{7755A20B-B046-4F59-B1F7-61FDB44B7FF6}"/>
    <hyperlink ref="H125" r:id="rId129" xr:uid="{C0416436-C175-4C2F-9A34-23D22F48B8EC}"/>
    <hyperlink ref="H126" r:id="rId130" xr:uid="{1DD591F5-B852-4C2C-806B-BE91F6FB3357}"/>
    <hyperlink ref="H128" r:id="rId131" xr:uid="{A1C5723F-F8C3-4B30-A496-02F4CAFFD598}"/>
    <hyperlink ref="H129" r:id="rId132" xr:uid="{B758579F-7C62-44BB-9DA4-A7DA942037ED}"/>
    <hyperlink ref="H341" r:id="rId133" tooltip="https://sverigesradio.se/avsnitt/2360886" xr:uid="{9A34266B-8159-444F-8EF6-5E69F954CBA0}"/>
    <hyperlink ref="H171" r:id="rId134" tooltip="https://www.salaallehanda.com/2024-04-17/kommuntopparna-ger-fodelsedagen-hogsta-betyg/?sharesource=sharebutton" xr:uid="{29220A4B-2951-41CA-98E2-03F2E7522B0F}"/>
    <hyperlink ref="H172" r:id="rId135" tooltip="https://www.salaallehanda.com/2024-04-17/du-kan-sjalv-bidra-till-feststamningen-i-sala/?sharesource=sharebutton" xr:uid="{836C5390-D4E9-466B-8556-3323A3CA49C2}"/>
    <hyperlink ref="H175" r:id="rId136" tooltip="https://www.salaallehanda.com/2024-04-19/dragonmusikkaren-ar-en-kulturbarare-som-fortjanar-uppmarksamhet/?sharesource=sharebutton" xr:uid="{94A36232-5B66-4CB1-AA1F-6E55728B27F6}"/>
    <hyperlink ref="H176" r:id="rId137" tooltip="https://www.salaallehanda.com/2024-04-19/over-70-salakonstnarer-staller-ut-i-gallerian/?sharesource=sharebutton" xr:uid="{50C1A171-6E97-48A7-83CA-ABB0FAA31B8B}"/>
    <hyperlink ref="H164" r:id="rId138" display="https://www.svt.se/nyheter/video/4337747b7ba25723-nu-invigs-varldens-langsta-handvavda-roda-matta-till-sala-400-arsjubileum?spellista=WyJhc3RyaWQtdmlkZW9wbGF5bGlzdCIsIjQ2YXhwbiJd" xr:uid="{6E853A56-1CF8-44D0-A15D-074A131E46CF}"/>
    <hyperlink ref="H200" r:id="rId139" xr:uid="{7CA0EF68-2FAA-45A8-8334-B634AFA4294B}"/>
    <hyperlink ref="H144" r:id="rId140" xr:uid="{55D9D975-3844-4545-8373-7090E0D8093D}"/>
    <hyperlink ref="H145" r:id="rId141" xr:uid="{B6CAC615-B160-43CB-8D9A-95DE72B52F7F}"/>
    <hyperlink ref="H146" r:id="rId142" xr:uid="{FF60EC55-1CDA-45FA-98A2-762D2CB40CD4}"/>
    <hyperlink ref="H147" r:id="rId143" xr:uid="{4A12FF16-2645-4886-AF22-DBC69C998803}"/>
    <hyperlink ref="H148" r:id="rId144" xr:uid="{913C8F1E-E2BE-4B15-B072-D3DED1A4C520}"/>
    <hyperlink ref="H149" r:id="rId145" xr:uid="{C5BF4669-698A-4030-A124-BFF5C8305859}"/>
    <hyperlink ref="H150" r:id="rId146" xr:uid="{0E00880F-A560-4AFD-A86F-167145C8A939}"/>
    <hyperlink ref="H151" r:id="rId147" xr:uid="{3850D521-B105-4502-97FD-AF015FAA94EF}"/>
    <hyperlink ref="H153" r:id="rId148" xr:uid="{9284CEB6-8472-4CB4-A1CD-7133530E698C}"/>
    <hyperlink ref="H155" r:id="rId149" xr:uid="{7BF96A9A-811C-4BF6-916F-2479BED96592}"/>
    <hyperlink ref="H156" r:id="rId150" xr:uid="{ED35D69C-595F-484A-B2A8-A18CB7703099}"/>
    <hyperlink ref="H157" r:id="rId151" xr:uid="{904EA02B-7755-4C2A-9E57-4A5ABC7E46FE}"/>
    <hyperlink ref="H158" r:id="rId152" xr:uid="{5635CFE1-7732-4B5A-9FF3-F39CADB86F8E}"/>
    <hyperlink ref="H159" r:id="rId153" xr:uid="{28DD9685-9615-45A0-890E-B9E0123CEF0B}"/>
    <hyperlink ref="H160" r:id="rId154" xr:uid="{2F68C361-A180-4888-8864-5A60730FF17F}"/>
    <hyperlink ref="H161" r:id="rId155" xr:uid="{D434111B-00AB-4D6B-8D58-85EA23C572A5}"/>
    <hyperlink ref="H167" r:id="rId156" xr:uid="{57BDF677-D137-4F16-A1FB-89771D3D32BD}"/>
    <hyperlink ref="H162" r:id="rId157" xr:uid="{E69ECB26-097C-49A2-874C-4EB200EEDF01}"/>
    <hyperlink ref="H168" r:id="rId158" xr:uid="{BCB12D90-BE89-4787-B253-CAEFD4FC31BF}"/>
    <hyperlink ref="H169" r:id="rId159" xr:uid="{8878B87A-02A8-4D0E-B9B3-282C759696B0}"/>
    <hyperlink ref="H178" r:id="rId160" xr:uid="{E6AF9EC3-944E-4775-B7E9-4A522E8BF67E}"/>
    <hyperlink ref="H181" r:id="rId161" xr:uid="{C6FB181C-D6EF-43E0-B2A7-F3636DBBAD09}"/>
    <hyperlink ref="H179" r:id="rId162" xr:uid="{DD77F808-A667-4B6E-9D58-CAB2C39B51D4}"/>
    <hyperlink ref="H152" r:id="rId163" xr:uid="{4D3F5830-305E-4B01-9087-B35573D563BB}"/>
    <hyperlink ref="H182" r:id="rId164" xr:uid="{62FD4DC0-D488-4377-AB95-22CE5F1535F1}"/>
    <hyperlink ref="H184" r:id="rId165" xr:uid="{7B264281-4758-420A-9FA1-13EA4A25EE92}"/>
    <hyperlink ref="H185" r:id="rId166" xr:uid="{7E3850C9-0671-462E-A52B-6A3CD8E28CF3}"/>
    <hyperlink ref="H187" r:id="rId167" xr:uid="{155C4388-884C-43F3-85A3-4AD9804E0C15}"/>
    <hyperlink ref="H188" r:id="rId168" xr:uid="{D0883FB2-B22D-428F-B49E-ABA4FB364AC9}"/>
    <hyperlink ref="H189" r:id="rId169" xr:uid="{69F0EEE1-0B85-409A-BCAC-A6B1909B259A}"/>
    <hyperlink ref="H190" r:id="rId170" xr:uid="{B7B85BF7-8D2B-4722-BB18-5598A7493D45}"/>
    <hyperlink ref="H191" r:id="rId171" xr:uid="{2A3A9291-E540-4C39-B1CD-BD3945E2418B}"/>
    <hyperlink ref="H192" r:id="rId172" xr:uid="{D29E3D9E-079B-471D-8D79-1E7BA43DA5BA}"/>
    <hyperlink ref="H193" r:id="rId173" xr:uid="{F0B9725F-940E-47D1-91F7-300BAB25C13D}"/>
    <hyperlink ref="H196" r:id="rId174" xr:uid="{3665B256-8F33-404F-BA77-30A047E4C200}"/>
    <hyperlink ref="H195" r:id="rId175" xr:uid="{8DE881C3-675E-4F66-885C-660C6E49A06D}"/>
    <hyperlink ref="H197" r:id="rId176" xr:uid="{EAAC2B8F-F495-49EB-8066-69A057D9590F}"/>
    <hyperlink ref="H194" r:id="rId177" xr:uid="{2E60A240-B10F-4D5D-BB90-84A0D0F36867}"/>
    <hyperlink ref="H198" r:id="rId178" xr:uid="{ABB05DCD-F774-4FB7-872B-1A090EDA3302}"/>
    <hyperlink ref="H199" r:id="rId179" xr:uid="{A76F7BE2-97B1-4065-A1A0-DF337DA0EDDC}"/>
    <hyperlink ref="H202" r:id="rId180" xr:uid="{6000F74E-77B4-4B4C-BE38-5F0EA5F2E21D}"/>
    <hyperlink ref="H203" r:id="rId181" xr:uid="{43A358ED-69BE-44AE-8626-11C564139E1F}"/>
    <hyperlink ref="H204" r:id="rId182" xr:uid="{57E45D6E-9DDA-4E61-BB53-0AD3E6556E51}"/>
    <hyperlink ref="H205" r:id="rId183" xr:uid="{DBC574D6-52B1-4FB5-8E21-F26DB777DDB9}"/>
    <hyperlink ref="H206" r:id="rId184" xr:uid="{F57CE43F-0602-4312-8F62-F0726D88BA3B}"/>
    <hyperlink ref="H207" r:id="rId185" xr:uid="{D9AEB061-8FA1-4F29-8870-F96501D42C1A}"/>
    <hyperlink ref="H210" r:id="rId186" xr:uid="{1251338E-00C7-432D-99FC-6130F5A51D60}"/>
    <hyperlink ref="H209" r:id="rId187" xr:uid="{CC805141-E289-4E30-9F2F-203ECA663EAA}"/>
    <hyperlink ref="H237" r:id="rId188" tooltip="https://www.salaallehanda.com/2024-07-25/salaklassikern-ar-framme-vid-simningen/?sharesource=sharebutton" xr:uid="{4F13C341-FC55-4310-A050-892F8E169239}"/>
    <hyperlink ref="H240" r:id="rId189" tooltip="https://www.salaallehanda.com/2024-07-30/de-vill-lyfta-salas-unika-musiktradition/?sharesource=sharebutton" xr:uid="{9CD2F297-255F-4883-A642-663920998F92}"/>
    <hyperlink ref="H239" r:id="rId190" tooltip="https://www.salaallehanda.com/2024-07-29/battre-med-en-tanke-i-huvudet-en-hundra-bland-molnen-sba/?sharesource=sharebutton" xr:uid="{523731D1-F28F-4844-92CF-BC23613F8B86}"/>
    <hyperlink ref="H241" r:id="rId191" tooltip="https://www.salaallehanda.com/2024-08-13/satra-brunn-ordnar-tidsresa-till-1700-talet/?sharesource=sharebutton" xr:uid="{B3D827EA-E81C-4CE0-9A0A-510BBC6717A3}"/>
    <hyperlink ref="H242" r:id="rId192" tooltip="https://www.salaallehanda.com/2024-08-22/foreningslivet-bjuder-pa-storslagen-baluns-i-ransta/?sharesource=sharebutton" xr:uid="{72070040-E583-4F7F-B024-94C68A750B8E}"/>
    <hyperlink ref="H244" r:id="rId193" tooltip="https://www.salaallehanda.com/2024-08-29/salamassan-jubilerar-och-satsar-extra-pa-folkfesten/?sharesource=sharebutton" xr:uid="{5CA92B25-D9F2-4A52-B05D-C6C81C5A926F}"/>
    <hyperlink ref="H246" r:id="rId194" tooltip="https://www.salaallehanda.com/2024-09-04/pridevecka-med-parad-och-premiar-for-ny-motesplats/?sharesource=sharebutton" xr:uid="{0130AAA1-4F18-4CC7-BF31-30EEEAF64323}"/>
    <hyperlink ref="H247" r:id="rId195" tooltip="https://www.salaallehanda.com/2024-09-05/var-drottningen-en-man-kvinna-eller-bade-och/?sharesource=sharebutton" xr:uid="{673025C7-8F9D-4041-9B27-888EFCA43FA2}"/>
    <hyperlink ref="H248" r:id="rId196" tooltip="https://www.salaallehanda.com/2024-09-05/fyrverkerimusiken-flyttar-till-ny-plats/?sharesource=sharebutton" xr:uid="{38B70A55-0D7B-420B-BBB1-546975694EEA}"/>
    <hyperlink ref="H249" r:id="rId197" tooltip="https://www.salaallehanda.com/2024-09-08/sa-har-sag-det-ut-nar-lasershow-ersatte-fyrverkeriet/?sharesource=sharebutton" xr:uid="{CD30ECEE-D76B-4B45-9773-4B8018E45E01}"/>
    <hyperlink ref="H243" r:id="rId198" tooltip="https://www.salaallehanda.com/2024-08-22/salas-basta-skribenter-korade-i-jubileumstavlingen/?sharesource=sharebutton" xr:uid="{3855A4AE-7801-497F-B7A3-CADD1BC76717}"/>
    <hyperlink ref="H245" r:id="rId199" tooltip="https://www.salaallehanda.com/2024-08-29/linus-triumf-i-skrivtavlingen-las-hans-56-sekunder-har/?sharesource=sharebutton" xr:uid="{4961888B-A460-4D14-A467-F9FF04C0B4E7}"/>
    <hyperlink ref="H251" r:id="rId200" tooltip="https://www.salaallehanda.com/2024-09-25/forening-vill-arrangera-historisk-marknad-aven-2025/?sharesource=sharebutton" xr:uid="{315857A2-D0B8-427B-8B9F-2F087E2A6728}"/>
    <hyperlink ref="H255" r:id="rId201" tooltip="https://www.salaallehanda.com/2024-10-14/premiaren-narmar-sig-for-columbus-kortfilm/?sharesource=sharebutton" xr:uid="{FBE8AAE7-E5E9-48B4-8967-5C6F22DD70F5}"/>
    <hyperlink ref="H259" r:id="rId202" tooltip="https://www.salaallehanda.com/2024-10-22/under-hostlovet-rullar-halloweenbussen-i-sala/?sharesource=sharebutton" xr:uid="{DAE4E33D-C10E-4980-B1E7-4943F6EDEF42}"/>
    <hyperlink ref="H212" r:id="rId203" xr:uid="{19634BC9-A7A4-46D9-AF9D-6EE72B38D82F}"/>
    <hyperlink ref="H261" r:id="rId204" tooltip="https://www.salaallehanda.com/2024-10-24/premiar-for-unik-virtuell-upplevelse-fick-gashud/?sharesource=sharebutton" xr:uid="{DD30209A-738F-4768-BE5D-26FA3CBB4A07}"/>
    <hyperlink ref="H264" r:id="rId205" tooltip="https://www.salaallehanda.com/2024-10-25/spoktunnlar-och-skridskodisco-hostlovets-hojdpunkter-i-sala-och-heby/?sharesource=sharebutton" xr:uid="{C48CBDD2-7B16-4CF4-BA5B-5DD1558363D9}"/>
    <hyperlink ref="H268" r:id="rId206" tooltip="https://www.salaallehanda.com/2024-11-01/skrackinjagande-halloweenbuss-gjorde-succe/?sharesource=sharebutton" xr:uid="{1CE6AA79-BB01-47D9-9EA6-2A24DE73DAE3}"/>
    <hyperlink ref="H269" r:id="rId207" tooltip="https://www.svtplay.se/video/84dmxba/landet-runt/idag-02-00?id=kxvmgdq&amp;position=1879" xr:uid="{DE04A484-C665-430D-AA9B-ED71F0EAAF92}"/>
    <hyperlink ref="H213" r:id="rId208" xr:uid="{8558A336-955F-4EB8-94FA-C79532FDB4D7}"/>
    <hyperlink ref="H273" r:id="rId209" tooltip="https://www.salaallehanda.com/2024-11-10/salabornas-poesi-har-bitit-sig-fast-i-marken/?sharesource=sharebutton" xr:uid="{649446DA-DFA4-483B-972E-3CDCE5AE9B93}"/>
    <hyperlink ref="H338" r:id="rId210" xr:uid="{C6E774B5-CFE1-4E5F-B8B4-35089FC4FADA}"/>
    <hyperlink ref="H275" r:id="rId211" display="https://www.salaallehanda.com/2024-11-14/avslojandet-svts-luciamorgon-sands-fran-sala/?shareSource=sharebutton" xr:uid="{95200054-AC76-4FBB-B622-74978ACDDFD2}"/>
    <hyperlink ref="H95" r:id="rId212" xr:uid="{D5123788-6518-4F51-A614-89F926E70EC4}"/>
    <hyperlink ref="H278" r:id="rId213" tooltip="https://sverigesradio.se/artikel/sveriges-lucia-i-silvergruvan-svt-sander-fran-sala?fbclid=iwy2xjawgomhtlehrua2flbqixmqabhzb32-he5nb8oferuymblunszdhosvx2cdr-ivghxxg-8vasovgcvnsg-q_aem_yl9aqjtstr1bdvmp4s_gqq&amp;sfnsn=wa" xr:uid="{91AC9A98-0C4B-408D-B149-8FF7AF16025F}"/>
    <hyperlink ref="H214" r:id="rId214" xr:uid="{5758DC92-33A1-46CF-97B8-9BCA45218D79}"/>
    <hyperlink ref="H282" r:id="rId215" tooltip="https://www.salaallehanda.com/2024-11-20/svts-luciamorgon-i-sala-unik-silverkrona-kroner-firandet/?sharesource=sharebutton" xr:uid="{31455DD1-0E56-45A6-9617-0147EB39543E}"/>
    <hyperlink ref="H283" r:id="rId216" tooltip="https://sverigesradio.se/artikel/svts-luciatag-spelas-in-producenten-hyllar-sala" xr:uid="{3CFF5CB1-0CC5-47B8-867D-6BC0D3555951}"/>
    <hyperlink ref="H215" r:id="rId217" xr:uid="{3ADF5C9B-71B2-458D-AFB6-540AC902144F}"/>
    <hyperlink ref="H284" r:id="rId218" tooltip="https://sverigesradio.se/artikel/lovisa-ar-svts-lucia-fick-veta-efter-en-korlektion" xr:uid="{11680DFB-C191-46F6-A9A0-282324F67BB4}"/>
    <hyperlink ref="H285" r:id="rId219" tooltip="https://www.salaallehanda.com/2024-11-23/luciamorgon-i-sala-har-ar-alla-detaljerna/?sharesource=sharebutton" xr:uid="{E6A3739F-4E01-47D7-A24A-412260BE693A}"/>
    <hyperlink ref="H216" r:id="rId220" xr:uid="{EB71CB60-80B4-468C-9E1E-F97AD20267EF}"/>
    <hyperlink ref="H286" r:id="rId221" tooltip="https://sverigesradio.se/artikel/charlotte-fick-aran-smidde-kronan-till-svts-luciafirande?fbclid=iwy2xjawgxidvlehrua2flbqixmqabhc777kwfaqb-ei0njqvkf-wcgjm3pbwzhphno4ph4ujk0ko6kbc1grmztw_aem_ddhsobn6bfm3ykj0o-wqaa" xr:uid="{7E82139C-1DED-44DD-B628-DB20062813AC}"/>
    <hyperlink ref="H217" r:id="rId222" xr:uid="{0D652CAB-B255-4AD7-9485-4276C9F8BD69}"/>
    <hyperlink ref="H287" r:id="rId223" tooltip="https://www.salaallehanda.com/2024-11-25/lova-18-ska-lussa-infor-flera-miljoner-hedrad/?sharesource=sharebutton" xr:uid="{7066EE0B-A1FB-4AB2-B83E-615D1B7E2FDD}"/>
    <hyperlink ref="H288" r:id="rId224" tooltip="https://www.salaallehanda.com/2024-11-28/nu-ar-granarna-pa-plats-pa-stora-torget/?sharesource=sharebutton" xr:uid="{411D08D5-DB79-4321-885B-7C28655CF8BF}"/>
    <hyperlink ref="H218" r:id="rId225" xr:uid="{F8B0884B-DFD8-49CD-8415-E0366DB50491}"/>
    <hyperlink ref="H290" r:id="rId226" display="https://www.sverigesradio.se/artikel/historikern-luciamorgon-i-sala-silvergruva-blir-magiskt" xr:uid="{94DED008-5A43-49D7-9D68-2A22D5CC694B}"/>
    <hyperlink ref="H289" r:id="rId227" tooltip="https://sverigesradio.se/avsnitt?programid=1650" display="https://sverigesradio.se/avsnitt?programid=1650" xr:uid="{5DD6803A-C1B8-46A9-8A2E-EC09A45FF91F}"/>
    <hyperlink ref="H291" r:id="rId228" tooltip="https://www.salaallehanda.com/2024-12-03/salas-riksspelman-josefina-och-carina-slapper-ny-musik/?sharesource=sharebutton" xr:uid="{629D1A49-E0B7-426B-9AF0-CCF91293FBEA}"/>
    <hyperlink ref="H219" r:id="rId229" xr:uid="{BB605304-FA36-4498-A9DD-56E170A2E966}"/>
    <hyperlink ref="H292" r:id="rId230" tooltip="https://www.salaallehanda.com/2024-12-03/salaprofilens-bebislycka/?sharesource=sharebutton" xr:uid="{1973FEDB-78E1-4178-B4AD-FBD859DA4EB0}"/>
    <hyperlink ref="H293" r:id="rId231" tooltip="https://www.salaallehanda.com/2024-12-05/polismuseets-framtid-avgjord/?sharesource=sharebutton" xr:uid="{8DC87E66-5A55-4B15-BD3E-442F89E3A766}"/>
    <hyperlink ref="H250" r:id="rId232" tooltip="https://www.vasterastidning.se/vastmanland/flera-lokala-aktorer-nominerade-till-stort-pris/261823" xr:uid="{98D7BF1E-3306-4DE4-B11A-BC9CEF512567}"/>
    <hyperlink ref="H220" r:id="rId233" xr:uid="{00E2C223-C18F-4443-96FB-97C4E7752B60}"/>
    <hyperlink ref="H301" r:id="rId234" tooltip="https://www.varldenidag.se/nyheter/arets-svt-lucia-om-lucia-hon-hade-ett-beundransvart-mod/835447?fbclid=iwy2xjawhi_0nlehrua2flbqixmqabhyz0bobd4b-ykzxfk7m4iy0gcgpzonqxorwjrvvrq-ey0kvj5mfalzglhw_aem_-mnr2venssgnvsqwhujufw" xr:uid="{8BAD8704-877D-44E7-B29F-8BA4A564041E}"/>
    <hyperlink ref="H308" r:id="rId235" tooltip="https://www.svt.se/nyheter/lokalt/vastmanland/lova-18-fran-sala-sprider-ljus-som-lucia-i-svt-alltid-varit-en-drom?fbclid=iwzxh0bgnhzw0cmteaar33gnvnk6c0klm5gp4rrmi4modlnubee0otgeorundmvp_yxv_shn_6_b8_aem_w8rgh5oatouya90pj6-czg" xr:uid="{C881A813-1C84-4FDF-8159-564F80E12C17}"/>
    <hyperlink ref="H309" r:id="rId236" tooltip="https://www.salaallehanda.com/2024-12-13/jubel-for-lussefirandet-i-sala-basta-pa-lange/?sharesource=sharebutton" xr:uid="{242040F8-003E-41AF-B573-306BB68516EC}"/>
    <hyperlink ref="H310" r:id="rId237" tooltip="https://www.dn.se/kultur/bjorn-wiman-arets-lucia-i-svt-en-modern-svensk-kulturgrot/" xr:uid="{493F355F-E437-4D4E-A74D-857613A45648}"/>
    <hyperlink ref="H302" r:id="rId238" tooltip="https://nyheter24.se/noje/kultur/1367121-lucia-2024-i-svt-tv-tid-och-lova-fredling-om-att-vara-lucia" xr:uid="{09FE7FC6-FA23-482C-B2DE-04AE504BB9B9}"/>
    <hyperlink ref="H300" r:id="rId239" tooltip="https://filmparadiset.se/2024/12/09/luciamorgon-fran-sala/" xr:uid="{63A53888-C7C8-4AC3-9E2C-2A52A77B4B11}"/>
    <hyperlink ref="H311" r:id="rId240" display="https://www.svtplay.se/luciamorgon-fran-sala" xr:uid="{796B0376-21E2-450B-9A90-02CFEEE1AF84}"/>
    <hyperlink ref="H221" r:id="rId241" xr:uid="{690CCE23-7418-4219-A01B-ED068F3C6895}"/>
    <hyperlink ref="H222" r:id="rId242" xr:uid="{B06B0357-E18B-401D-B696-28B2CF93DC1F}"/>
    <hyperlink ref="H223" r:id="rId243" xr:uid="{BB414A88-9C0F-4E7B-B00F-4E57B93C8F6F}"/>
    <hyperlink ref="H224" r:id="rId244" xr:uid="{5C10C02F-9A95-488F-A76F-9EE765B97DD6}"/>
    <hyperlink ref="H225" r:id="rId245" xr:uid="{11C15DBD-A5E1-47C2-B354-EC4E144492DD}"/>
    <hyperlink ref="H226" r:id="rId246" xr:uid="{4C5CBD2F-D5B9-453A-911E-2C35FCBB48A8}"/>
    <hyperlink ref="H227" r:id="rId247" xr:uid="{3C30A7F0-717C-4463-BD4D-4E15D6421E3F}"/>
    <hyperlink ref="H228" r:id="rId248" xr:uid="{5A1FA36E-5DF3-4586-ADED-9746BC03E108}"/>
    <hyperlink ref="H229" r:id="rId249" xr:uid="{85965FC2-B79D-4BA0-8900-BECC4D425ACF}"/>
    <hyperlink ref="H230" r:id="rId250" xr:uid="{5272C816-8FBB-4E60-AAC9-1ADE43A792CB}"/>
    <hyperlink ref="H231" r:id="rId251" xr:uid="{0D2DC3AF-AE78-45F4-899D-44BDAF79A4A3}"/>
    <hyperlink ref="H232" r:id="rId252" xr:uid="{E9188337-0690-4441-8941-8856DCF6CD3E}"/>
    <hyperlink ref="H233" r:id="rId253" xr:uid="{E0E635BB-72C3-49FA-A2DA-0744B5607AD4}"/>
    <hyperlink ref="H235" r:id="rId254" xr:uid="{803945EC-9081-4D63-9FDB-8C240095A901}"/>
    <hyperlink ref="H234" r:id="rId255" xr:uid="{45CCE54F-1825-44A6-BAFC-CB22918E1D17}"/>
    <hyperlink ref="H236" r:id="rId256" xr:uid="{B522F1EF-ECA9-47E7-BA7D-CBBB26D9ECCF}"/>
    <hyperlink ref="H238" r:id="rId257" xr:uid="{484F0A8C-2684-4504-9A6D-66B4868B4B90}"/>
    <hyperlink ref="H314" r:id="rId258" tooltip="https://www.oskarshamns-nytt.se/har-kan-du-se-stamningsfulla-luciakonserter-pa-luciadagen-den-13-december/" xr:uid="{64E04463-8935-4796-8418-A7951EB3C880}"/>
    <hyperlink ref="H303" r:id="rId259" tooltip="https://www.avestatidning.com/2024-12-10/sangare-fran-sjovik-deltar-i-luciamorgon-pa-svt/" xr:uid="{9889D3C5-7576-4000-823E-D451D9ECE457}"/>
    <hyperlink ref="H276" r:id="rId260" tooltip="https://www.vasterastidning.se/vastmanland/svts-luciaprogram-spelas-in-i-silvergruvan/266367" xr:uid="{138B83B1-AC4F-440C-AC04-04DD61F7CA3D}"/>
    <hyperlink ref="H315" r:id="rId261" tooltip="https://nojeslivet.newsner.com/tv/tittarna-jublar-efter-arets-lucia-i-svt/" xr:uid="{883B474C-2291-4C40-B70E-CD596488AD6A}"/>
    <hyperlink ref="H316" r:id="rId262" tooltip="https://www.morgontidningen.se/2024/12/lucia-2024-i-svt-tv-tid-och-lova-fredling-om-att-vara-lucia/" xr:uid="{AAD24816-88F9-4DC8-9956-E5B0C471B61E}"/>
    <hyperlink ref="H297" r:id="rId263" tooltip="https://www.turismnytt.se/nu-satter-sala-kronan-pa-verket-och-avrundar-sitt-jubileumsar/" xr:uid="{9EEAFECA-504B-40A3-A528-D0BA1038C1FD}"/>
    <hyperlink ref="H306" r:id="rId264" tooltip="https://www.vlt.se/artikel/lova-18-far-miljonpublik-hedrad/" xr:uid="{3AB75F23-63AF-4B12-9DBC-C1E96D647027}"/>
    <hyperlink ref="H317" r:id="rId265" tooltip="https://www.svtplay.se/video/8qp2a3v/lokala-nyheter-vastmanland/ikvall-19-55?id=8vvban3&amp;position=143" xr:uid="{995A1991-6A73-4A2E-A3DC-15759E7CC821}"/>
    <hyperlink ref="H318" r:id="rId266" tooltip="https://www.avestatidning.com/artikel/applader-for-anton-och-sjoviks-elever-efter-svts-luciamorgon/" xr:uid="{74AB7998-E7DF-476C-A0F7-B31CF5049F13}"/>
    <hyperlink ref="H320" r:id="rId267" tooltip="https://www.salaallehanda.com/2024-12-15/lovisa-om-att-kidnappas-och-foras-ner-i-underjorden/?sharesource=sharebutton" xr:uid="{96CA4082-5E6C-4296-BD09-CE9F85F13BAC}"/>
    <hyperlink ref="H319" r:id="rId268" tooltip="https://www.salaallehanda.com/2024-12-14/hyllning-till-kullerstenen-pa-salas-torg/?sharesource=sharebutton" xr:uid="{6B538F85-549E-4F8E-8B2B-55B187E6D5A6}"/>
    <hyperlink ref="H321" r:id="rId269" tooltip="https://www.salaallehanda.com/2024-12-21/nattjogg-och-vintersilver-en-upplevelse-utover-det-vanliga/?sharesource=sharebutton" xr:uid="{C5A82DC6-D5FC-4FAB-8E38-4F6DE5FACFF7}"/>
    <hyperlink ref="H322" r:id="rId270" tooltip="https://www.salaallehanda.com/2024-12-22/hoppa-eller-ga-ner-den-mest-aterkommande-ordern/?sharesource=sharebutton" xr:uid="{76B2C614-A8F6-4B32-A016-BEC11D7894B3}"/>
    <hyperlink ref="H323" r:id="rId271" tooltip="https://www.salaallehanda.com/2024-12-22/lista-arets-tio-mest-lasta-artiklar/?sharesource=sharebutton" xr:uid="{DF2F4B7B-DFEE-4665-8889-269BD0759C30}"/>
    <hyperlink ref="H324" r:id="rId272" tooltip="https://www.salaallehanda.com/2024-12-22/januari-mars-nu-startade-salas-jubelar/?sharesource=sharebutton" xr:uid="{3D309555-15B1-4AE3-839F-A7ACE91BF1AA}"/>
    <hyperlink ref="H325" r:id="rId273" tooltip="https://www.salaallehanda.com/2024-12-27/april-juni-kungligt-firande-pa-torget/?sharesource=sharebutton" xr:uid="{F95E8F3B-4E49-4471-A41C-DBD908702301}"/>
    <hyperlink ref="H326" r:id="rId274" tooltip="https://www.salaallehanda.com/2024-12-28/ska-harry-lime-och-hans-hund-lucas-do-i-sala/?sharesource=sharebutton" xr:uid="{BEAB9954-3726-4A7A-A777-64AAA93C1C5C}"/>
    <hyperlink ref="H327" r:id="rId275" tooltip="https://www.salaallehanda.com/2024-12-29/elvira-summerar-400-arsfesten-egna-bilderna/?sharesource=sharebutton" xr:uid="{AE83D4C6-2CD6-40A8-80EA-EBD2F3EB4973}"/>
    <hyperlink ref="H328" r:id="rId276" tooltip="https://www.salaallehanda.com/2024-12-29/juli-september-folkfest-foretagsvecka-och-vargar/?sharesource=sharebutton" xr:uid="{EFAEDF71-21F8-4202-BA9B-E6556D332526}"/>
    <hyperlink ref="H329" r:id="rId277" tooltip="https://www.salaallehanda.com/2024-12-29/skrivgladje-i-sin-linda-erik-fick-sin-text-upplast/?sharesource=sharebutton" xr:uid="{68FB548F-77F5-4F61-B510-3FEF8DC61485}"/>
    <hyperlink ref="H331" r:id="rId278" tooltip="https://www.salaallehanda.com/2024-12-30/oktober-december-ny-generation-tar-over-anrika-butiker/?sharesource=sharebutton" xr:uid="{21BA4510-AA87-4286-B2ED-55918BE1A133}"/>
    <hyperlink ref="H333" r:id="rId279" tooltip="https://www.salaallehanda.com/2025-01-04/sjalvfortroendets-vedermodor-ur-en-15-arings-perspektiv/?sharesource=sharebutton" xr:uid="{D2AED214-126D-4457-A81D-8ADCB48C039C}"/>
    <hyperlink ref="H334" r:id="rId280" tooltip="https://www.salaallehanda.com/2025-01-05/delad-skrivgladje-blev-dubbel-gladje-for-ulla-britt-och-inger/?sharesource=sharebutton" xr:uid="{6AB696AF-5C8D-4C75-ABC0-39BF40615C68}"/>
    <hyperlink ref="H335" r:id="rId281" tooltip="https://www.salaallehanda.com/2025-01-11/magnus-jacobsson-skrev-om-karleken-till-en-speciell-plats/?sharesource=sharebutton" xr:uid="{F80055E6-6E5A-4BB2-BF58-5C5BED38CD2A}"/>
    <hyperlink ref="H336" r:id="rId282" tooltip="https://www.salaallehanda.com/2025-01-12/konsten-att-fanga-christinaschaktet-i-en-pryl/?sharesource=sharebutton" xr:uid="{FD60C370-C89C-4363-8B53-401ABFE21387}"/>
    <hyperlink ref="H337" r:id="rId283" tooltip="https://www.salaallehanda.com/2025-02-02/luciamorgon-gav-satra-brunn-brollopsjackpot/?sharesource=sharebutton" xr:uid="{B049B8F9-FD8F-4D59-B8EA-C5AF14B810D4}"/>
    <hyperlink ref="H174" r:id="rId284" xr:uid="{70CFFF23-D7A3-4E28-8B33-2160AB5D5E2B}"/>
    <hyperlink ref="H186" r:id="rId285" display="https://www.svtplay.se/video/eb3DB51/landet-runt/son-7-apr-02-00?position=75&amp;id=eb3DB51" xr:uid="{2EF0A581-B75B-46BE-A51D-8A91D3760F28}"/>
    <hyperlink ref="H132" r:id="rId286" display="https://www.svt.se/nyheter/lokalt/vastmanland/rebell-dejtingprofil-eller-hund-162-bilder-av-drottning-kristina-de-flesta-hade-svajpat-hoger" xr:uid="{6A7E44F1-C41A-494C-A783-B3EF2977C9AD}"/>
    <hyperlink ref="H127" r:id="rId287" display="https://www.sverigesradio.se/artikel/bertils-portratt-kommer-pryda-radhuset" xr:uid="{E372C6F6-F015-4A59-B67B-EA0F073636FF}"/>
    <hyperlink ref="L55" r:id="rId288" display="https://www.sverigesradio.se/artikel/sala-fyller-399-ar-och-pa-fodelsedagskalaset-nasta-ar-ska-hela-sala-fa-fika" xr:uid="{F8735ADB-D54B-4CBC-BDDC-E2189F5939D8}"/>
    <hyperlink ref="H163" r:id="rId289" display="https://www.sverigesradio.se/artikel/tusentals-ville-se-kungen-hylla-sala" xr:uid="{8054FE45-5D9A-4771-A6DD-295D3F05A05F}"/>
    <hyperlink ref="H35" r:id="rId290" display="https://www.sverigesradio.se/artikel/salabor-far-tycka-till-om-stadens-400-arsfirande" xr:uid="{4F66730B-2614-4AEF-B26C-2927309A20BE}"/>
    <hyperlink ref="H154" r:id="rId291" display="https://www.sverigesradio.se/artikel/har-ar-vagarna-som-sparras-av-under-400-ars-firandet" xr:uid="{56B205EA-974E-4A3B-B47A-BA10DEE38301}"/>
    <hyperlink ref="H165" r:id="rId292" display="https://www.lansstyrelsen.se/vastmanland/om-oss/nyheter-och-press/nyheter---vastmanland/2024-04-15-sala-400-ar.html" xr:uid="{F5909389-4D2B-4E83-95EE-C278B33C6FEA}"/>
    <hyperlink ref="H170" r:id="rId293" display="https://www.svenskdam.se/video/spana-in-varldsrekordet-kungen-och-silvia-med-pa-festen/BIkKqYvE" xr:uid="{64A90E7F-5EF2-4795-8011-B8AC48F0EA8F}"/>
    <hyperlink ref="H166" r:id="rId294" display="https://www.svenskdam.se/kungligt/silvias-harliga-dag-med-kungen-se-bilderna-har/10236245" xr:uid="{382343AC-FF04-4F1F-BCA4-7D74239D7FF9}"/>
    <hyperlink ref="H208" r:id="rId295" display="https://www.vlt.se/2024-05-31/firandet-av-salas-400-arsjubileum-fortsatter-med-festivalveckan-sala-loves/" xr:uid="{FCDF0379-6C38-454B-86AE-8B184D2F65E6}"/>
    <hyperlink ref="H90" r:id="rId296" display="https://www.vasterastidning.se/vasteras/kungligt-besok-nar-sala-firar-400-ar-valkomna/244653" xr:uid="{C4C2E371-B294-4DF5-ACF1-4D1C367D5186}"/>
    <hyperlink ref="H173" r:id="rId297" display="https://www.vasterastidning.se/vastmanland/stralande-sol-nar-sala-firade-400-ar/252565" xr:uid="{FD744262-61C6-43B3-B7F0-F09DBC37C784}"/>
    <hyperlink ref="H18" r:id="rId298" display="https://etidning.vasterastidning.se/p/vasteras-tidning/2022-01-29/r/14/26-27/4337/501033" xr:uid="{176A8238-1F1C-4603-822A-3060768F9451}"/>
    <hyperlink ref="H274" r:id="rId299" display="https://vastmanlandstaltidning.se/salas-jubileumsar-gar-vidare/" xr:uid="{DBF9E0FB-0E29-4147-9D42-DAFFFA068544}"/>
    <hyperlink ref="H201" r:id="rId300" display="https://vastmanlandstaltidning.se/jubileumsaret-i-sala-gar-vidare/" xr:uid="{8E6A9214-BCFD-45AF-A808-62079CCD3FD1}"/>
    <hyperlink ref="H177" r:id="rId301" display="https://vastmanlandstaltidning.se/kungabesok-i-sala/" xr:uid="{CDC8E469-C89E-413E-9EEE-F111C0F03D5A}"/>
    <hyperlink ref="H130" r:id="rId302" display="https://vastmanlandstaltidning.se/salas-fodelsedag/" xr:uid="{FA169A67-7743-45FD-9908-F2B7D1AD0291}"/>
    <hyperlink ref="H253" r:id="rId303" xr:uid="{EC0D98C3-70B8-4D45-BD1C-4FF611E768B9}"/>
    <hyperlink ref="H256" r:id="rId304" xr:uid="{84871FDA-0C12-1449-9F4E-D5CB611109AE}"/>
    <hyperlink ref="H257" r:id="rId305" xr:uid="{56FBDD97-5497-8C46-8831-DBD9FC7C10DC}"/>
    <hyperlink ref="H258" r:id="rId306" xr:uid="{5185F414-AD0C-014E-9493-9A1D1391E021}"/>
    <hyperlink ref="H260" r:id="rId307" xr:uid="{5F625521-49D5-9D47-959E-C861A9AC2785}"/>
    <hyperlink ref="H262" r:id="rId308" xr:uid="{D9132033-19DF-924C-923C-29E013911FE6}"/>
    <hyperlink ref="H263" r:id="rId309" xr:uid="{450BDA5B-6F2F-D547-8195-40B4741EFA2D}"/>
    <hyperlink ref="H265" r:id="rId310" xr:uid="{CC944DF5-E660-7745-9B1F-CF6971A8F67C}"/>
    <hyperlink ref="H266" r:id="rId311" xr:uid="{28909142-3225-A247-A54F-D7D2796806F8}"/>
    <hyperlink ref="H267" r:id="rId312" xr:uid="{A3F9EC9C-7BD3-A940-9399-D95A37928BAC}"/>
    <hyperlink ref="H270" r:id="rId313" xr:uid="{20FE763D-B33B-F74D-AA74-E8C0880A98F6}"/>
    <hyperlink ref="H271" r:id="rId314" xr:uid="{3F0D7BB8-93D6-F149-80FC-3692FE020E9A}"/>
    <hyperlink ref="H272" r:id="rId315" xr:uid="{D66C50B2-12F1-9349-BC0B-3BB030BC21B7}"/>
    <hyperlink ref="H277" r:id="rId316" xr:uid="{46575D69-9EC5-B84D-AEF2-8667E4092CAD}"/>
    <hyperlink ref="H279" r:id="rId317" xr:uid="{B470BA90-745C-754C-9C22-BC668ECEA06D}"/>
    <hyperlink ref="H280" r:id="rId318" xr:uid="{BBB58408-CF76-B74A-86B2-FF80028BD6B1}"/>
    <hyperlink ref="H281" r:id="rId319" xr:uid="{F5FF64D2-8162-A842-877C-80E75C3E15E5}"/>
    <hyperlink ref="H294" r:id="rId320" xr:uid="{2BF84896-D55F-D143-8FD0-7E80BAE654AC}"/>
    <hyperlink ref="H295" r:id="rId321" xr:uid="{77747B1B-F3DC-A141-9253-6C3A46C2EF29}"/>
    <hyperlink ref="H296" r:id="rId322" xr:uid="{BDE386EB-7EA3-5A4D-93EF-920BA1C526F8}"/>
    <hyperlink ref="H298" r:id="rId323" xr:uid="{F7E53681-0D7E-1041-AA7C-FBA02DE7138F}"/>
    <hyperlink ref="H299" r:id="rId324" xr:uid="{A20581E6-64E6-8F46-8541-91367F5105A7}"/>
    <hyperlink ref="H304" r:id="rId325" xr:uid="{DC6C70E6-1F62-F64D-82D0-5C43A9B3D697}"/>
    <hyperlink ref="H305" r:id="rId326" xr:uid="{316FD131-A258-8A4A-B60E-3C1AC6C41430}"/>
    <hyperlink ref="H307" r:id="rId327" xr:uid="{139B1D96-C5CB-8B47-9A72-DCC9258D1D9A}"/>
    <hyperlink ref="H330" r:id="rId328" xr:uid="{E7F7C5B3-64C5-0749-9AB0-07B88C3412BE}"/>
    <hyperlink ref="H332" r:id="rId329" xr:uid="{F2A8931C-88D4-B940-BF64-6F1CC8FC05F7}"/>
    <hyperlink ref="H254" r:id="rId330" tooltip="https://www.salaallehanda.com/2024-10-02/teaterfest-i-dagarna-tre-med-chans-att-prova-pa/?sharesource=sharebutton" xr:uid="{F564ABB7-AA7C-4AAC-A938-9602384747AF}"/>
    <hyperlink ref="H252" r:id="rId331" xr:uid="{5CE76BD0-6AB8-5E4F-A714-06370A2C29D1}"/>
    <hyperlink ref="H343" r:id="rId332" xr:uid="{C6A56338-37C8-0744-A834-D7E2A48A2E32}"/>
    <hyperlink ref="H312" r:id="rId333" display="https://www.svtplay.se/luciamorgon-fran-sala" xr:uid="{F3DA3377-8621-4C93-81F5-8B53CC2A88E6}"/>
    <hyperlink ref="H313" r:id="rId334" display="https://www.svtplay.se/luciamorgon-fran-sala" xr:uid="{7C30181A-A1D3-4FF9-8B34-0C99AB58CA08}"/>
  </hyperlinks>
  <pageMargins left="0.7" right="0.7" top="0.75" bottom="0.75" header="0.3" footer="0.3"/>
  <pageSetup paperSize="9" orientation="portrait" r:id="rId33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aed06e4-0c47-4216-80f0-d38d5ddb0555">
      <Terms xmlns="http://schemas.microsoft.com/office/infopath/2007/PartnerControls"/>
    </lcf76f155ced4ddcb4097134ff3c332f>
    <TaxCatchAll xmlns="dd87c729-bfcc-4760-beaa-be6bb5fa1e1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8BE4DF65A2F5E459C99ED31C06B94C0" ma:contentTypeVersion="18" ma:contentTypeDescription="Skapa ett nytt dokument." ma:contentTypeScope="" ma:versionID="20c4c4930589370522a5a7ff40d417a7">
  <xsd:schema xmlns:xsd="http://www.w3.org/2001/XMLSchema" xmlns:xs="http://www.w3.org/2001/XMLSchema" xmlns:p="http://schemas.microsoft.com/office/2006/metadata/properties" xmlns:ns2="aaed06e4-0c47-4216-80f0-d38d5ddb0555" xmlns:ns3="dd87c729-bfcc-4760-beaa-be6bb5fa1e1b" targetNamespace="http://schemas.microsoft.com/office/2006/metadata/properties" ma:root="true" ma:fieldsID="3ce5789d33db4976de3002fddef88465" ns2:_="" ns3:_="">
    <xsd:import namespace="aaed06e4-0c47-4216-80f0-d38d5ddb0555"/>
    <xsd:import namespace="dd87c729-bfcc-4760-beaa-be6bb5fa1e1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SearchProperties" minOccurs="0"/>
                <xsd:element ref="ns2:MediaServiceLocation"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ed06e4-0c47-4216-80f0-d38d5ddb05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dc2ae550-e2d0-4199-8e5b-24479e0041c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87c729-bfcc-4760-beaa-be6bb5fa1e1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a60f0c5-f94b-42b4-a0a8-a758cc0cba5f}" ma:internalName="TaxCatchAll" ma:showField="CatchAllData" ma:web="dd87c729-bfcc-4760-beaa-be6bb5fa1e1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C8D2AA-12CF-4F2D-9F2D-8DC13D6EF3AC}">
  <ds:schemaRefs>
    <ds:schemaRef ds:uri="http://schemas.microsoft.com/office/2006/metadata/properties"/>
    <ds:schemaRef ds:uri="http://schemas.microsoft.com/office/infopath/2007/PartnerControls"/>
    <ds:schemaRef ds:uri="aaed06e4-0c47-4216-80f0-d38d5ddb0555"/>
    <ds:schemaRef ds:uri="dd87c729-bfcc-4760-beaa-be6bb5fa1e1b"/>
  </ds:schemaRefs>
</ds:datastoreItem>
</file>

<file path=customXml/itemProps2.xml><?xml version="1.0" encoding="utf-8"?>
<ds:datastoreItem xmlns:ds="http://schemas.openxmlformats.org/officeDocument/2006/customXml" ds:itemID="{6C3BB588-F7A7-4A69-BA30-C93DCA907E72}"/>
</file>

<file path=customXml/itemProps3.xml><?xml version="1.0" encoding="utf-8"?>
<ds:datastoreItem xmlns:ds="http://schemas.openxmlformats.org/officeDocument/2006/customXml" ds:itemID="{B7ACDC36-4263-4FDE-A605-92BE8060C6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Elvira Matz</dc:creator>
  <cp:keywords/>
  <dc:description/>
  <cp:lastModifiedBy>Elvira Matz</cp:lastModifiedBy>
  <cp:revision/>
  <dcterms:created xsi:type="dcterms:W3CDTF">2022-04-01T13:20:36Z</dcterms:created>
  <dcterms:modified xsi:type="dcterms:W3CDTF">2025-05-06T12:10:05Z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0x010100F8BE4DF65A2F5E459C99ED31C06B94C0</vt:lpwstr>
  </property>
  <property fmtid="{D5CDD505-2E9C-101B-9397-08002B2CF9AE}" pid="3" name="MediaServiceImageTags">
    <vt:lpwstr/>
  </property>
</Properties>
</file>